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BhQaJ14h8uNjdVsEfYCfvOvDOM2MdCBOkKkrnOI+tjZu6mUIhSaMnxLNcY5gwQaRJd+MkjXGP1Anh+OVYn+5rw==" workbookSaltValue="rjrJLzAjSYlnVpvf5aYDgw==" workbookSpinCount="100000" lockStructure="1"/>
  <bookViews>
    <workbookView windowWidth="28800" windowHeight="12255"/>
  </bookViews>
  <sheets>
    <sheet name="汇总表" sheetId="3" r:id="rId1"/>
    <sheet name="安装工程" sheetId="1" r:id="rId2"/>
    <sheet name="市政工程"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<sst xmlns="http://schemas.openxmlformats.org/spreadsheetml/2006/main" count="463" uniqueCount="232">
  <si>
    <t>G76厦蓉高速纳黔段叙永服务区充电站扩建项目
劳务分包工程量清单汇总表</t>
  </si>
  <si>
    <t>序号</t>
  </si>
  <si>
    <t>分部分项工程名称</t>
  </si>
  <si>
    <t>含税总价（元）</t>
  </si>
  <si>
    <t>备注</t>
  </si>
  <si>
    <t>一</t>
  </si>
  <si>
    <t>安装工程</t>
  </si>
  <si>
    <t>10kV以下架空配电线路</t>
  </si>
  <si>
    <t>电缆安装</t>
  </si>
  <si>
    <t>变压器安装</t>
  </si>
  <si>
    <t>0.4kv部分</t>
  </si>
  <si>
    <t>充电装置</t>
  </si>
  <si>
    <t>监控及其他</t>
  </si>
  <si>
    <t>合计</t>
  </si>
  <si>
    <t>二</t>
  </si>
  <si>
    <t>市政工程</t>
  </si>
  <si>
    <t>电缆沟、电缆井</t>
  </si>
  <si>
    <t>充电基础</t>
  </si>
  <si>
    <t>雨棚/车棚（2座）</t>
  </si>
  <si>
    <t>雨棚膜结构</t>
  </si>
  <si>
    <t>箱变基础</t>
  </si>
  <si>
    <t>排管</t>
  </si>
  <si>
    <t>其它</t>
  </si>
  <si>
    <t>三</t>
  </si>
  <si>
    <t>安全生产费</t>
  </si>
  <si>
    <t>安全生产费(8+16)*1.5%</t>
  </si>
  <si>
    <t>总计（8+16+18）</t>
  </si>
  <si>
    <t>G76厦蓉高速纳黔段叙永服务区充电站扩建项目
劳务分包工程量清单-安装工程</t>
  </si>
  <si>
    <t>项目名称</t>
  </si>
  <si>
    <t>项目特征描述</t>
  </si>
  <si>
    <t>计量
单位</t>
  </si>
  <si>
    <t>工程量</t>
  </si>
  <si>
    <t>全费用综合单价</t>
  </si>
  <si>
    <t>合价</t>
  </si>
  <si>
    <t/>
  </si>
  <si>
    <t>一进二出分支箱（不含设备）</t>
  </si>
  <si>
    <t>1.名称： 一进二出分支箱（不含设备）
2.型号：详设计及供电方案要求
3.规格：详设计及供电方案要求
4.电压等级（kV）： 10kV
5.含接线等，满足设计、规范要求，基础另计
6.其他：含吊装、脚手架、工地运输（运距、运输方式自行综合考虑）、成品保护等，满足设计、规范、验收、现场实际情况等要求</t>
  </si>
  <si>
    <t>台</t>
  </si>
  <si>
    <t>输配电装置系统调试 ≤10kV交流供电 带负荷隔离开关</t>
  </si>
  <si>
    <t>1.名称：输配电装置系统调试 ≤10kV交流供电 带负荷隔离开关 
2.型号：：详见设计
3.电压等级（kV）：10kV
4.其他：满足设计、规范、验收、现场实际情况等要求，符合供电局验收及使用要求并取得合规的调试报告</t>
  </si>
  <si>
    <t>系统</t>
  </si>
  <si>
    <t>小计</t>
  </si>
  <si>
    <t>10kV电力电缆ZC-YJV22-8.7/15kV-3×70mm2（不含主材）</t>
  </si>
  <si>
    <t>1.名称：电力电缆（不含主材）
2.型号：ZC-YJV22-8.7/15kV
3.规格：3×70mm2
4.材质：铜芯带铠
5.敷设方式、部位：详见设计，各种情况综合
6.电压等级（kV）：10kV
7.地形：以现场实际情况为准
8.工地运输：运距、运输方式综合考虑
9.其他：满足设计、规范、验收、现场实际情况等要求</t>
  </si>
  <si>
    <t>m</t>
  </si>
  <si>
    <t>10kV电缆终端,3×70,户内终端,冷缩,铜等（不含主材）</t>
  </si>
  <si>
    <t>1.名称：10kV电缆终端头（不含主材）
2.型号：户内终端综合
3.规格：3×70
4.材质、类型：铜芯带铠，冷缩
5.安装部位：户内
6.电压等级（kV）10kV
7.工地运输：运距、运输方式综合考虑
8.其他：满足设计、规范、验收、现场实际情况等要求</t>
  </si>
  <si>
    <t>个</t>
  </si>
  <si>
    <t>组合型成套箱式变电站 SCB14-1250kVA（不含设备）</t>
  </si>
  <si>
    <t>1.名称：组合型成套箱式变电站 SCB14-1250kVA（不含设备）
2.规格、型号：SCB14-10/0.4-1250kVA
3.容量（KVA）：1250kVA
4.电压（KV）：10kV
5.组合形式：详设计
6.基础形式、材质、规格：综合，满足设计、规范及现场实际情况要求，基础另计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</si>
  <si>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t>
  </si>
  <si>
    <t>1.名称：组合型成套箱式变电站系统调试 1250kVA
2.型号：详设计
3.容量(kVA)：1250kVA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</si>
  <si>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t>
  </si>
  <si>
    <t>1.名称：组合型成套箱式变电站整套启动调试
2.型号：详设计
3.容量(kVA)：1250kVA
4.其他：包组合型成套箱式变电站整套启动所需的全部调试项目，满足设计、规范、验收、现场实际情况等要求，符合供电局验收及使用要求并取得合规的调试报告</t>
  </si>
  <si>
    <t>四</t>
  </si>
  <si>
    <t>电力电缆 ZC-YJV22-0.6/1kV-4×185+1×95mm2（不含主材）</t>
  </si>
  <si>
    <t>1.名称：电力电缆（不含主材）
2.型号：ZC-YJV22-0.6/1kV
3.规格：4×185+1×95mm2
4.材质：铜芯
5.敷设方式、部位：电缆沟敷设
6.电压等级（kV）：0.6/1kV
7.地形：平地</t>
  </si>
  <si>
    <t>电力电缆终端头 0.6/1kV-4×185+1×95、户内、冷缩（不含主材）</t>
  </si>
  <si>
    <t>1.名称：1kV电缆终端头（不含主材）
2.型号：4×185+1×95mm2
3.规格：终端头
4.材质、类型：冷缩
5.安装部位：户内
6.电压等级（kV）：0.6/1kV</t>
  </si>
  <si>
    <t>电力电缆 ZC-YJV22-0.6/1kV-2×120+1×70mm2（不含主材）</t>
  </si>
  <si>
    <t>1.名称：电力电缆（不含主材）
2.型号：ZC-YJV22-0.6/1kV
3.规格：2×120+1×70mm2
4.材质：铜芯
5.敷设方式、部位：电缆沟敷设
6.电压等级（kV）：0.6/1kV
7.地形：平地</t>
  </si>
  <si>
    <t>电力电缆终端头 0.6/1kV-2×120+1×70、户内、冷缩（不含主材）</t>
  </si>
  <si>
    <t>1.名称：1kV电缆终端头（不含主材）
2.型号：2×120+1×70mm2
3.规格：终端头
4.材质、类型：冷缩
5.安装部位：户内
6.电压等级（kV）：0.6/1kV</t>
  </si>
  <si>
    <t>电力电缆 ZC-YJV22-0.6/1kV-4×120+1×70mm2（不含主材）</t>
  </si>
  <si>
    <t>1.名称：电力电缆（不含主材）
2.型号：ZC-YJV22-0.6/1kV
3.规格：4×120+1×70mm2
4.材质：铜芯
5.敷设方式、部位：电缆沟敷设
6.电压等级（kV）：0.6/1kV
7.地形：平地</t>
  </si>
  <si>
    <t>电力电缆终端头 0.6/1kV-4×120+1×70、户内、冷缩（不含主材）</t>
  </si>
  <si>
    <t>1.名称：1kV电缆终端头（不含主材）
2.型号：4×120+1×70mm2
3.规格：终端头
4.材质、类型：冷缩
5.安装部位：户内
6.电压等级（kV）：0.6/1kV</t>
  </si>
  <si>
    <t>电力电缆 ZC-YJV22-0.6/1kV-5×10mm2（不含主材）</t>
  </si>
  <si>
    <t>1.名称：电力电缆（不含主材）
2.型号：ZC-YJV22-0.6/1kV
3.规格：5×10mm2
4.材质：铜芯
5.敷设方式、部位：电缆直埋
6.电压等级（kV）：1kV
7.地形：平地</t>
  </si>
  <si>
    <t>电力电缆终端头 0.6/1kV-5×10、户内、干包</t>
  </si>
  <si>
    <t>1.名称：1kV电缆终端头
2.型号：5×10mm2
3.规格：终端头
4.材质、类型：干包
5.安装部位：户内
6.电压等级（kV）：0.6/1kV</t>
  </si>
  <si>
    <t>铜芯线 BV-2.5mm2（不含主材）</t>
  </si>
  <si>
    <t>1.名称：铜芯线（不含主材）
2.型号：BV-2.5mm2
3.地形：平地、丘陵综合
4.工地运输：运距、运输方式综合考虑
5.安装方式：综合考虑
6.其他：满足设计、规范、验收、现场实际情况要求</t>
  </si>
  <si>
    <t>220V系统电源线缆 ZR-RVV-2×1.5mm2（不含主材）</t>
  </si>
  <si>
    <t>1.名称：220V系统电源线缆（不含主材）
2.型号：ZR-RVV-2×1.5mm2
3.地形：平地、丘陵综合
4.工地运输：运距、运输方式综合考虑
5.安装方式：综合考虑
6.其他：满足设计、规范、验收、现场实际情况要求</t>
  </si>
  <si>
    <t>通讯线缆 RVSP-2×1.0mm2（不含主材）</t>
  </si>
  <si>
    <t>1.名称：通讯线缆（不含主材）
2.型号：RVSP-2×1.0mm2
3.地形：平地、丘陵综合
4.工地运输：运距、运输方式综合考虑
5.安装方式：综合考虑
6.其他：满足设计、规范、验收、现场实际情况要求</t>
  </si>
  <si>
    <t>网络通讯线（以太网版使用） 超五类无氧铜室外线（不含主材）</t>
  </si>
  <si>
    <t>1.名称：网络通讯线（以太网版使用）（不含主材）
2.规格：超五类无氧铜室外线
3.地形：平地、丘陵综合
4.工地运输：运距、运输方式综合考虑
5.安装方式：综合考虑
6.其他：满足设计、规范、验收、现场实际情况要求</t>
  </si>
  <si>
    <t>落地式低压配电箱（不含主材）</t>
  </si>
  <si>
    <t>1.名称：落地式低压配电箱（不含主材）
2.箱体规格：具体尺寸以厂家
3.基础形式、材质、规格：不锈钢201,厚度2.0mm,防护等级为IP4X(IP54)
4.安装方式：落地式
5.其他：满足设计、规范、验收、现场实际情况要求</t>
  </si>
  <si>
    <t>套</t>
  </si>
  <si>
    <t>防火封堵泥</t>
  </si>
  <si>
    <t>1.名称：防火封堵泥
2.部位：电缆进出柜，进出电缆井等综合
3.其他：满足设计、规范、验收、现场实际情况等要求</t>
  </si>
  <si>
    <t>kg</t>
  </si>
  <si>
    <t>低压电缆钢结构槽盒 30000×1200（不含主材）</t>
  </si>
  <si>
    <t>1.构件名称：低压电缆钢结构槽盒（不含主材）
2.钢材品种、规格：Q235钢材</t>
  </si>
  <si>
    <t>接地母线 热镀锌扁钢 -50×5</t>
  </si>
  <si>
    <t>1.名称：接地母线 
2.材质：热镀锌扁钢 
3.规格：-50×5 
4.安装部位：综合考虑</t>
  </si>
  <si>
    <t>接地极 ∠50×5×1500</t>
  </si>
  <si>
    <t>1.名称：接地极 
2.材质：热镀锌角钢 
3.规格：∠50×5×1500 
4.土质：综合考虑 
5.基础接地形式：详设计</t>
  </si>
  <si>
    <t>根</t>
  </si>
  <si>
    <t>接地装置 独立接地装置 ≤6根接地极</t>
  </si>
  <si>
    <t>1.名称：接地装置调试
2.类别：独立接地装置 ≤6根接地极</t>
  </si>
  <si>
    <t>低压电缆钢结构槽盒 10000×1200（不含主材）</t>
  </si>
  <si>
    <t>1.构件名称:低压电缆钢结构槽盒（不含主材）
2.钢材品种、规格:Q235钢材
3.油漆品种、刷漆遍数：表面必须除锈，等级为ST3级，酚醛底漆二道，醇酸面漆二道，漆膜厚度不小于123μm</t>
  </si>
  <si>
    <t xml:space="preserve">1.名称：接地母线 
2.材质：热镀锌扁钢 
3.规格：-50×5 
4.安装部位：综合考虑 </t>
  </si>
  <si>
    <t>低压电缆钢结构槽盒 20000*1200（不含主材）</t>
  </si>
  <si>
    <t>五</t>
  </si>
  <si>
    <t>充电堆 480kW（不含设备）</t>
  </si>
  <si>
    <t>1.名称 ：充电堆 480kW（不含设备）
2.型号 ：液冷超充主机 480kW
3.容量（KVA） ：详见设计
4.电压（KV） ： 详见设计
5.组合形式：详见设计
6.基础形式、材质、规格：综合，满足设计、规范及现场实际情况要求，另列项计
7.其他：含吊装、脚手架、工地运输（运距、运输方式自行综合考虑
）安装交验，满足设计、规范、验收、现场实际情况等要求</t>
  </si>
  <si>
    <t>充电桩机,1机双枪（不含设备）</t>
  </si>
  <si>
    <t>1.名称：充电桩机,1机双枪 快充桩（不含设备）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</si>
  <si>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快充电桩机,1机1枪（不含设备）</t>
  </si>
  <si>
    <t>1.名称：充电桩机,1机1枪（不含设备）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</si>
  <si>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超充电桩机,1机1枪（不含设备）</t>
  </si>
  <si>
    <t>1.名称：超充电桩机,1机1枪（不含设备）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</si>
  <si>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六</t>
  </si>
  <si>
    <t>防撞钢管</t>
  </si>
  <si>
    <t>1.材料品种：防撞钢管
2.规格、型号：钢结构,长3.0m,Φ76×5mm，黑黄警示标志，反光材质，含钻孔，D83×5套管
3.包含安装所需的全部工序及配件
4.其它：满足设计、规范、验收、现场实际使用等要求</t>
  </si>
  <si>
    <t>充电桩标识牌（含基础）</t>
  </si>
  <si>
    <t>1.标识牌规格：3710mm(h)×1620mm(w),其中标识区域为2210mm(h)×1500mm(w)标识牌采用蓝底，蓝图、白字，字体采用反光材质，板材采用不锈钢板，厚度3mm，双立柱，采用150×150镀锌管，壁厚6.0mm
2.垫层材质及厚度：100mm厚C20混凝土垫层
3.基础材质及厚度：C30混凝土基础，二次灌浆采用C35混凝土
4.土方挖填，转运、余土弃运等费用综合考虑在综合单价中
5.其他：满足设计、规范、验收、现场实际情况等要求</t>
  </si>
  <si>
    <t>座</t>
  </si>
  <si>
    <t>定制化大模型枪机（不含设备）</t>
  </si>
  <si>
    <t>1.名称：定制化大模型枪机（不含设备）
2.其他配套材料：综合考虑
3.安装包括本体安装及调试，自身运行所需系统软件的安装、调试
4.其他：满足设计、规范、验收、现场实际情况要求</t>
  </si>
  <si>
    <t>室外球形摄像头</t>
  </si>
  <si>
    <t>1.名称：室外球形摄像头
2.材料设备：室外球形摄像头甲供
3.其他配套材料：综合考虑
4.安装包括本体安装及调试，自身运行所需系统软件的安装、调试
5.其他：满足设计、规范、验收、现场实际情况要求</t>
  </si>
  <si>
    <t>NVR硬盘录像机(双盘位)）（不含主材）</t>
  </si>
  <si>
    <t>1.名称：NVR硬盘录像机(双盘位)（不含主材）
2.安装包括本体安装及调试，自身运行所需系统软件的安装、调试
3.该设备放置在箱内
4.其它：满足设计、规范、验收、现场实际使用等要求</t>
  </si>
  <si>
    <t>硬盘16TB（不含主材）</t>
  </si>
  <si>
    <t>1.名称：硬盘16TB（不含主材）
2.硬盘：16TB
3.安装包括本体安装及调试，自身运行所需系统软件的安装、调试
4.该设备放置在箱内
5.其它：满足设计、规范、验收、现场实际使用等要求</t>
  </si>
  <si>
    <t>交换机（24+2光口POE交换机）（不含主材）</t>
  </si>
  <si>
    <t>1.名称：交换机（24+2光口POE交换机）（不含主材）
2.该设备放置在箱内
3.安装包括本体安装及调试，自身运行所需系统软件的安装、调试
4.其它：满足设计、规范、验收、现场实际使用等要求</t>
  </si>
  <si>
    <t>路由器（不含主材）</t>
  </si>
  <si>
    <t>1.名称 ：路由器（不含主材）
2.该设备放置在箱内
3.安装包括本体安装及调试，自身运行所需系统软件的安装、调试
4.其它：满足设计、规范、验收、现场实际使用等要求</t>
  </si>
  <si>
    <t>LED灯 50W</t>
  </si>
  <si>
    <t>1.名称：LED灯
2.规格、型号：50W 
3.安装方式：详设计
4.其他：满足设计、规范、验收、现场实际情况要求</t>
  </si>
  <si>
    <t>电线配管 PC20</t>
  </si>
  <si>
    <t>1.名称：电气配管
2.材质：PC
3.规格：PC20
4.敷设形式及部位：砖、混凝土结构暗敷</t>
  </si>
  <si>
    <t>6L水基型灭火器组</t>
  </si>
  <si>
    <t>1.名称：水基型灭火器组
2.规格、型号：6L水基型灭火器一组（含2具6L水基型灭火器和1个放置箱）
3.其他：放置手提式
4.其他：满足设计、规范、验收、现场实际情况要求</t>
  </si>
  <si>
    <t>组</t>
  </si>
  <si>
    <t>5kg干粉灭火器组</t>
  </si>
  <si>
    <t>1.名称：干粉灭火器组
2.规格、型号：5kg干粉灭火器组（含2具5kg干粉灭火器和1个放置箱）
3.其他：放置手提式
4.其他：满足设计、规范、验收、现场实际情况要求</t>
  </si>
  <si>
    <t>电缆标志块</t>
  </si>
  <si>
    <t>1.名称：电缆标志块
2.规格型号：按业主方要求制作安装
3.其他：满足设计、规范、验收、现场实际情况等要求</t>
  </si>
  <si>
    <t>块</t>
  </si>
  <si>
    <t>电缆标志桩</t>
  </si>
  <si>
    <t>1.名称：：电缆标志块
2.材料品种：C20预制混凝土块</t>
  </si>
  <si>
    <t>车棚置“蜀道能源充电站”发光字体及标志</t>
  </si>
  <si>
    <t>1.名称：充电站车棚置棚“蜀道能源充电站”发光字体及标志
2.制作工艺：满足业主使用需求
3.尺寸：具体尺寸满足业主使用需求
4.此项费用为暂估价，最终以业主认质认价为准
5.其他：满足设计、规范、验收、现场实际情况等要求</t>
  </si>
  <si>
    <t>制度牌</t>
  </si>
  <si>
    <t>1.导视牌规格：充电站宣传海报板、灯箱（金属烤漆）
2.基层材料种类：透明耐力板；
3.面层材料种类：10mmPVC+UV喷印 
4.灯箱要求：按业主要求
5.其他：按业主要求制作安装
6.其他：满足设计、规范、验收、现场实际情况等要求</t>
  </si>
  <si>
    <t>通信屏柜（不含主材）</t>
  </si>
  <si>
    <t>1.名称：通信屏柜（不含主材）
2.该监控柜为户外型落地安装,箱体尺寸以厂家为准,防护等级为IP4X(IP54),金属外壳(不锈钢外壳),箱变内需配置三层隔板,隔板需安装为可调节高度活动隔板
3.其他：满足设计、规范、验收、现场实际情况以及消防验收等要求</t>
  </si>
  <si>
    <t>移位广告位</t>
  </si>
  <si>
    <t>1.名称：移位广告位
2.移位原有2根杆体，新做杆体基础</t>
  </si>
  <si>
    <t>通电措施费</t>
  </si>
  <si>
    <t>1.本项通电措施费包含保证本项目正常通电、完善供电局相关供电手续等所需的所有工作内容，由投标人自行投标报价，综合单价不作调整，整项费用包干使用结算也不用调整        
 2.所含工作内容的实施需满足设计、规范、验收、甲方以及供电局专项验收的需要，并为甲方取得合法合规用电的相关资料</t>
  </si>
  <si>
    <t>KVA</t>
  </si>
  <si>
    <t>施工围挡</t>
  </si>
  <si>
    <t>设置施工现场的围护所发生的围挡费用超过定额安全文明施工基本费的40%时，超过部分的施工现场围挡费用按该单价计算</t>
  </si>
  <si>
    <t>m2</t>
  </si>
  <si>
    <t>安装合计（3+6+10+37+42+64）</t>
  </si>
  <si>
    <t>G76厦蓉高速纳黔段叙永服务区充电站扩建项目
劳务分包工程量清单-市政工程</t>
  </si>
  <si>
    <t>电缆井（直线井、三通井、转角井综合）铸铁井盖</t>
  </si>
  <si>
    <t>1.垫层材质及厚度 ：100mm厚碎石垫层
2.底板材质及厚度：150mm厚C25混凝土底板
3.砌筑材料品种、规格、强度等级：M10干混砌筑砂浆砖砌井壁
4.勾缝、抹面要求：内壁20mm厚M20干混抹灰砂浆抹面
5.混凝土强度等级：C25砼压顶
6.盖板材质、规格：C30混凝土盖板
7.井盖、井圈材质及规格：D400球墨铸铁井盖 Φ800
8.土方挖填，转运、余土弃运、支架、排架、防水防潮、钢筋制安、模板、脚手架、电缆沟支架、排水设施、通风窗、铁箅子、槽钢、爬梯等费用综合考虑在综合单价中
9.商品砼的外加剂、泵送费用：由投标人自己考虑在综合单价中，结算时不再调整综合单价也不增加费用
10.其他：满足设计、规范、验收、现场实际情况要求</t>
  </si>
  <si>
    <t>接地装置调试 独立接地装置 ≤6根接地极</t>
  </si>
  <si>
    <t>10kV电缆分支箱基础</t>
  </si>
  <si>
    <t>1.垫层、基础材质及厚度 ：综合，满足设计、规范及现场实际情况要求
2.砌筑材料品种、规格、强度等级  ：综合，满足设计、规范及现场实际情况要求
3.勾缝、抹面要求  ：综合，满足设计、规范及现场实际情况要求
4.砂浆强度等级、配合比  ：综合，满足设计、规范及现场实际情况要求
5.混凝土强度等级  ：综合，满足设计、规范及现场实际情况要求
6.盖板材质、规格  ：综合，满足设计、规范及现场实际情况要求
7.井盖、井圈材质及规格  ：综合，满足设计、规范及现场实际情况要求
8.踏步材质、规格  ：综合，满足设计、规范及现场实际情况要求
9.防渗、防水要求 ：综合，满足设计、规范及现场实际情况要求
10.土方挖填，转运、余土弃运、支架、排架、预埋件、模板、脚手架、防水防潮、电缆沟支架、排水设施、通风窗、铁箅子、槽钢、爬梯等费用综合考虑在综合单价中
11.商品砼的外加剂、泵送费用：由投标人自己考虑在综合单价中，结算时不再调整综合单价也不增加费用
12.其他：满足设计、规范、验收、现场实际情况要求</t>
  </si>
  <si>
    <t>接地极 ∠50×5×2500</t>
  </si>
  <si>
    <t>1.名称：接地极 
2.材质：热镀锌角钢 
3.规格：∠50×5×2500 
4.土质：综合考虑 
5.基础接地形式：详设计</t>
  </si>
  <si>
    <t>充电堆基础</t>
  </si>
  <si>
    <t>1.垫层、基础材质及厚度：C15混凝土垫层
2.砌筑材料品种、规格、强度等级：M7.5干混砌筑砂浆砖砌基础
3.勾缝、抹面要求：内壁15mm厚M20干混抹灰砂浆抹面
4.混凝土强度等级：C30混凝土圈梁
5.盖板材质、规格：C30预制混凝土盖板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9.黑黄警示标志，反光材质
10.其他：满足设计、规范、验收、现场实际情况等要求</t>
  </si>
  <si>
    <t>预制水泥块阻车器</t>
  </si>
  <si>
    <t>1.名称：预制水泥块阻车器（成品水泥限位器）
2.构件的类型 ：黑黄警示标志，反光材质，其他详设计
3.其他：满足设计、规范、验收、现场实际情况等要求</t>
  </si>
  <si>
    <t>雨棚/车棚（4座）</t>
  </si>
  <si>
    <t>人工手持式风镐拆除路面</t>
  </si>
  <si>
    <t>1.材质：混凝土面层
2.厚度：20cm
3.拆除方式综合，拆除物清运至规定地点
4.弃渣运距：暂按15km考虑，结算时按甲方确认的计算
5.其他：满足设计、规范、验收、现场实际情况等要求</t>
  </si>
  <si>
    <t>人工挖基坑土方</t>
  </si>
  <si>
    <t>1.土壤类别：综合 
2.挖土深度：综合，满足现场实际需要
3.其他：余土清运至规定地点，满足设计、规范、验收、现场实际情况等要求</t>
  </si>
  <si>
    <t>m3</t>
  </si>
  <si>
    <t>人工土方回填</t>
  </si>
  <si>
    <t>1.密实度要求：满足设计及规范要求
2.填方材料品种：土方 
3.填方粒径要求：满足设计及规范要求 
4.填方来源、运距：投标人自行考虑</t>
  </si>
  <si>
    <t>余方弃置-土方</t>
  </si>
  <si>
    <t>1.废弃料品种：土方 
2.运距：暂按15km考虑，结算时按甲方确认的计算</t>
  </si>
  <si>
    <t>垫层 C15</t>
  </si>
  <si>
    <t>1.混凝土种类：商品砼 
2.混凝土强度等级：C15
3.商品砼的模板、外加剂、泵送费用：由投标人自己考虑在综合单价中，结算时不再调整综合单价也不增加费用
4.其他：满足设计、规范、验收、现场实际情况等要求</t>
  </si>
  <si>
    <t>独立基础 C30</t>
  </si>
  <si>
    <t>1.混凝土种类：商品砼 
2.混凝土强度等级：C30
3.商品砼的模板、外加剂、泵送费用：由投标人自己考虑在综合单价中，结算时不再调整综合单价也不增加费用
4.其他：满足设计、规范、验收、现场实际情况等要求</t>
  </si>
  <si>
    <t>柱脚混凝土 C25</t>
  </si>
  <si>
    <t>1.构件的类型：柱脚混凝土
2.构件规格：详设计 
3.部位：钢柱脚 
4.混凝土种类：商品砼 
5.混凝土强度等级：C25
6.商品砼的模板、外加剂、泵送费用：由投标人自己考虑在综合单价中，结算时不再调整综合单价也不增加费用
7.其他：满足设计、规范、验收、现场实际情况等要求</t>
  </si>
  <si>
    <t>现浇构件钢筋-HRB400级钢筋 直径≤φ10</t>
  </si>
  <si>
    <t>1.钢筋种类、规格：HRB400级钢筋 直径≤φ10
2.其他：满足设计、规范、验收、现场实际情况等要求</t>
  </si>
  <si>
    <t>t</t>
  </si>
  <si>
    <t>现浇构件钢筋-HRB400级钢筋 直径φ18～25</t>
  </si>
  <si>
    <t>1.钢筋种类、规格：HRB400级钢筋 直径φ18～25
2.其他：满足设计、规范、验收、现场实际情况等要求</t>
  </si>
  <si>
    <t>地脚螺栓 M24×700</t>
  </si>
  <si>
    <t>1.螺栓种类：地脚螺栓
2.规格：M24×700
3.其他：满足设计及规范要求</t>
  </si>
  <si>
    <t>预埋铁件</t>
  </si>
  <si>
    <t>1.钢材种类：满足设计及使用要求
2.规格 ：满足设计及使用要求
3.铁件尺寸：满足设计及使用要求
2、.其他：满足设计、规范、验收、现场实际情况等要求</t>
  </si>
  <si>
    <t>膜结构屋面（不含主材）</t>
  </si>
  <si>
    <t>1.膜布品种、规格：PTFE建筑膜布（不含主材）
2.支柱（网架）钢材品种、规格 ：满足设计及使用要求
3.钢丝绳品种、规格 ：满足设计及使用要求
4.除不含PTFE建筑膜布，支撑支柱等主材外，其他材料在报价中综合考虑
5.油漆品种、刷漆遍数：表面必须除锈，等级为ST3级，酚醛底漆二道，白色醇酸面漆二道，漆膜厚度不小于123μm
6.其他：满足设计、规范、验收、现场实际情况等要求</t>
  </si>
  <si>
    <t>车棚下车位标线</t>
  </si>
  <si>
    <t>1.材料品种：车棚下车位标线、“EV”字样线
2.规格要求：150宽1.8厚黄色反光涂料,热熔
3.工艺 ：满足设计及使用要求
4.线型：：满足设计及使用要求
5、其他：满足设计、规范、验收、现场实际情况等要求</t>
  </si>
  <si>
    <t>车棚下车位图标</t>
  </si>
  <si>
    <t>1.材料品种：车棚下车位图标
2.规格要求：冷漆
3.工艺 ：满足设计及使用要求
4.线型：：满足设计及使用要求
5、其他：满足设计、规范、验收、现场实际情况等要求</t>
  </si>
  <si>
    <t>1.垫层材质及厚度：200mm厚碎砖垫层
2.底板材质及厚度：100mm厚C20混凝土底板
3.砌筑材料品种、规格、强度等级：M7.5干混砌筑砂浆砖砌基础
4.勾缝、抹面要求：内壁20mm厚M20干混抹灰砂浆抹面，外壁贴白色瓷砖
5.踏步材质、规格：综合，满足设计、规范及现场实际情况要求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9.其他：满足设计、规范、验收、现场实际情况要求</t>
  </si>
  <si>
    <t>箱变基础白色面砖</t>
  </si>
  <si>
    <t>1.名称：箱变基础面砖
2.砖品种、规格、强度等级：白色面砖 300×300 
3.砂浆强度等级、配合比：详设计</t>
  </si>
  <si>
    <t>箱变围栏(H=1.8m)（不含主材）</t>
  </si>
  <si>
    <t>1.名称：箱变围栏（不含主材）
2.材质：CPVC，高度1.8米，含配套围栏混凝土基础，专用高防腐抗紫外线，白色
3.除不含围栏材料外，其他材料在报价中综合考虑
4.其他：满足设计、规范、验收、现场实际情况要求</t>
  </si>
  <si>
    <t>箱变地面硬化 C15</t>
  </si>
  <si>
    <t>1.地坪厚度：15cm
2.混凝土强度等级：C15</t>
  </si>
  <si>
    <t>基础槽钢制作、安装</t>
  </si>
  <si>
    <t>1.名称：基础槽钢制作、安装（含预埋件） 
2.材质：槽钢 
3.规格：10#</t>
  </si>
  <si>
    <t>新建1*2孔CPVCφ150电缆排管（不含主材）</t>
  </si>
  <si>
    <t>1.名称：新建1*2孔CPVCφ150电缆排管（不含主材）
2.型号：新建1*2孔CPVCφ150电缆排管
3.规格：新建1*2孔CPVCφ150电缆排管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</si>
  <si>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新建1*2孔SCφ150电缆排管（不含主材）</t>
  </si>
  <si>
    <t>1.名称：新建1*2孔SCφ150电缆排管（不含主材）
2.型号：新建1*2孔SCφ150电缆排管
3.规格：新建1*2孔SCφ150电缆排管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</si>
  <si>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2*2*SCφ150+1*2*SCφ100孔电缆排管（不含主材）</t>
  </si>
  <si>
    <t>1.名称：2*2*SCφ150+1*2*SCφ100孔电缆排管（不含主材）
2.型号：2*2*SCφ150+1*2*SCφ100孔电缆排管
3.规格：2*2*SCφ150+1*2*SCφ100孔电缆排管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</si>
  <si>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2*2*CPVCφ150+1*2*CPVCφ100孔电缆排管（不含主材）</t>
  </si>
  <si>
    <t>1.名称：2*2*CPVCφ150+1*2*CPVCφ100孔电缆排管（不含主材）
2.型号：2*2*CPVCφ150+1*2*CPVCφ100孔电缆排管
3.规格：2*2*CPVCφ150+1*2*CPVCφ100孔电缆排管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</si>
  <si>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接地母线 热镀锌圆钢φ22</t>
  </si>
  <si>
    <t>1.名称：接地母线 
2.材质：热镀锌圆钢
3.规格：φ22
4.安装部位：综合考虑</t>
  </si>
  <si>
    <t>接地母线 热镀锌圆钢φ16</t>
  </si>
  <si>
    <t>1.名称：接地母线 
2.材质：热镀锌圆钢
3.规格：φ16
4.安装部位：综合考虑</t>
  </si>
  <si>
    <t>七</t>
  </si>
  <si>
    <t>排水沟、截水沟</t>
  </si>
  <si>
    <t>1.100mm厚C20砼垫层
2.200mm厚M5干混砌筑砂浆砖砌沟壁
3.内壁20mm厚M15干混防水砂浆抹面
4.400mm宽40mm厚带胶片耐轮压成品钢制篦子</t>
  </si>
  <si>
    <t>破除沥青路面</t>
  </si>
  <si>
    <t>1.路面切缝切缝
2.破除沥青路面 10cm
3.拆除基层厚度 40cm</t>
  </si>
  <si>
    <t>恢复沥青路面基层</t>
  </si>
  <si>
    <t>1.20cm 4%水泥稳定碎石基层
2.20cm 5%水泥稳定碎石基层</t>
  </si>
  <si>
    <t>恢复沥青路面面层</t>
  </si>
  <si>
    <t>1.透层油
2.6cm 中粒式沥青混合物AC-20C
3.粘层
4.4cm 细粒式沥青混合物AC-13C</t>
  </si>
  <si>
    <t>破除绿化</t>
  </si>
  <si>
    <t>1.破除绿化</t>
  </si>
  <si>
    <t>恢复绿化</t>
  </si>
  <si>
    <t>1.恢复绿化
2.成活养护</t>
  </si>
  <si>
    <t>市政合计（9+15+27+31+40+49+56）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</si>
</sst>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6">
    <font>
      <sz val="12"/>
      <name val="宋体"/>
      <charset val="134"/>
    </font>
    <font>
      <b/>
      <sz val="16"/>
      <name val="宋体"/>
      <charset val="134"/>
    </font>
    <font>
      <b/>
      <sz val="10"/>
      <name val="宋体"/>
      <charset val="134"/>
    </font>
    <font>
      <sz val="10"/>
      <name val="宋体"/>
      <charset val="134"/>
    </font>
    <font>
      <b/>
      <sz val="12"/>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36">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0" fillId="0" borderId="1" xfId="0" applyBorder="1"/>
    <xf numFmtId="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righ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horizontal="right" vertical="center" wrapText="1"/>
    </xf>
    <xf numFmtId="0" fontId="4" fillId="0" borderId="1" xfId="0" applyFont="1" applyBorder="1"/>
    <xf numFmtId="176" fontId="2" fillId="0" borderId="1" xfId="0" applyNumberFormat="1" applyFont="1" applyBorder="1" applyAlignment="1">
      <alignment horizontal="right" vertical="center" wrapText="1"/>
    </xf>
    <xf numFmtId="0" fontId="3" fillId="0" borderId="1" xfId="0" applyFont="1" applyBorder="1" applyAlignment="1" applyProtection="1">
      <alignment vertical="center" wrapText="1"/>
      <protection locked="0"/>
    </xf>
    <xf numFmtId="0" fontId="0" fillId="0" borderId="0" xfId="0" applyAlignment="1">
      <alignment horizontal="center" vertical="center"/>
    </xf>
    <xf numFmtId="176" fontId="0" fillId="0" borderId="0" xfId="0" applyNumberFormat="1" applyAlignment="1">
      <alignment horizontal="right"/>
    </xf>
    <xf numFmtId="0" fontId="5" fillId="0" borderId="0" xfId="0" applyFont="1" applyAlignment="1">
      <alignment horizontal="center" vertical="center" wrapText="1"/>
    </xf>
    <xf numFmtId="0" fontId="5" fillId="0" borderId="0" xfId="0" applyFont="1" applyAlignment="1">
      <alignment horizontal="center" vertical="center"/>
    </xf>
    <xf numFmtId="176" fontId="5" fillId="0" borderId="0" xfId="0" applyNumberFormat="1" applyFont="1" applyAlignment="1">
      <alignment horizontal="right" vertical="center"/>
    </xf>
    <xf numFmtId="177" fontId="4" fillId="0" borderId="1" xfId="49" applyNumberFormat="1" applyFont="1" applyFill="1" applyBorder="1" applyAlignment="1" applyProtection="1">
      <alignment horizontal="center" vertical="center" wrapText="1"/>
      <protection locked="0"/>
    </xf>
    <xf numFmtId="178" fontId="4" fillId="0" borderId="1" xfId="49"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vertical="center"/>
    </xf>
    <xf numFmtId="0" fontId="4" fillId="0" borderId="1" xfId="0" applyFont="1" applyBorder="1" applyAlignment="1">
      <alignment vertical="center"/>
    </xf>
    <xf numFmtId="176" fontId="4" fillId="0" borderId="1" xfId="0" applyNumberFormat="1"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vertical="center"/>
    </xf>
    <xf numFmtId="176" fontId="0" fillId="0" borderId="1" xfId="0" applyNumberFormat="1" applyBorder="1" applyAlignment="1">
      <alignment horizontal="right" vertical="center"/>
    </xf>
    <xf numFmtId="0" fontId="0" fillId="0" borderId="0" xfId="0" applyAlignment="1">
      <alignment horizontal="left" vertical="center"/>
    </xf>
    <xf numFmtId="0" fontId="0" fillId="0" borderId="0" xfId="0" applyAlignment="1">
      <alignment vertical="center"/>
    </xf>
    <xf numFmtId="176" fontId="0" fillId="0" borderId="0" xfId="0" applyNumberFormat="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zoomScale="130" zoomScaleNormal="130" workbookViewId="0">
      <selection activeCell="G6" sqref="G6"/>
    </sheetView>
  </sheetViews>
  <sheetFormatPr defaultColWidth="9" defaultRowHeight="14.25" outlineLevelCol="3"/>
  <cols>
    <col min="1" max="1" width="4.875" customWidth="1"/>
    <col min="2" max="2" width="31.25" customWidth="1"/>
    <col min="3" max="3" width="18.625" style="20" customWidth="1"/>
    <col min="4" max="4" width="19.25" customWidth="1"/>
  </cols>
  <sheetData>
    <row r="1" ht="50" customHeight="1" spans="1:4">
      <c r="A1" s="21" t="s">
        <v>0</v>
      </c>
      <c r="B1" s="22"/>
      <c r="C1" s="23"/>
      <c r="D1" s="22"/>
    </row>
    <row r="2" ht="25" customHeight="1" spans="1:4">
      <c r="A2" s="24" t="s">
        <v>1</v>
      </c>
      <c r="B2" s="25" t="s">
        <v>2</v>
      </c>
      <c r="C2" s="26" t="s">
        <v>3</v>
      </c>
      <c r="D2" s="25" t="s">
        <v>4</v>
      </c>
    </row>
    <row r="3" ht="25" customHeight="1" spans="1:4">
      <c r="A3" s="27" t="s">
        <v>5</v>
      </c>
      <c r="B3" s="28" t="s">
        <v>6</v>
      </c>
      <c r="C3" s="29"/>
      <c r="D3" s="28"/>
    </row>
    <row r="4" ht="25" customHeight="1" spans="1:4">
      <c r="A4" s="30">
        <v>1</v>
      </c>
      <c r="B4" s="31" t="s">
        <v>7</v>
      </c>
      <c r="C4" s="32">
        <f>安装工程!G6</f>
        <v>0</v>
      </c>
      <c r="D4" s="31"/>
    </row>
    <row r="5" ht="25" customHeight="1" spans="1:4">
      <c r="A5" s="30">
        <v>2</v>
      </c>
      <c r="B5" s="31" t="s">
        <v>8</v>
      </c>
      <c r="C5" s="32">
        <f>安装工程!G10</f>
        <v>0</v>
      </c>
      <c r="D5" s="31"/>
    </row>
    <row r="6" ht="25" customHeight="1" spans="1:4">
      <c r="A6" s="30">
        <v>3</v>
      </c>
      <c r="B6" s="31" t="s">
        <v>9</v>
      </c>
      <c r="C6" s="32">
        <f>安装工程!G15</f>
        <v>0</v>
      </c>
      <c r="D6" s="31"/>
    </row>
    <row r="7" ht="25" customHeight="1" spans="1:4">
      <c r="A7" s="30">
        <v>4</v>
      </c>
      <c r="B7" s="31" t="s">
        <v>10</v>
      </c>
      <c r="C7" s="32">
        <f>安装工程!G43</f>
        <v>0</v>
      </c>
      <c r="D7" s="31"/>
    </row>
    <row r="8" ht="25" customHeight="1" spans="1:4">
      <c r="A8" s="30">
        <v>5</v>
      </c>
      <c r="B8" s="31" t="s">
        <v>11</v>
      </c>
      <c r="C8" s="32">
        <f>安装工程!G49</f>
        <v>0</v>
      </c>
      <c r="D8" s="31"/>
    </row>
    <row r="9" ht="25" customHeight="1" spans="1:4">
      <c r="A9" s="30">
        <v>6</v>
      </c>
      <c r="B9" s="31" t="s">
        <v>12</v>
      </c>
      <c r="C9" s="32">
        <f>安装工程!G72</f>
        <v>0</v>
      </c>
      <c r="D9" s="31"/>
    </row>
    <row r="10" ht="25" customHeight="1" spans="1:4">
      <c r="A10" s="30">
        <v>8</v>
      </c>
      <c r="B10" s="31" t="s">
        <v>13</v>
      </c>
      <c r="C10" s="32">
        <f>SUM(C4:C9)</f>
        <v>0</v>
      </c>
      <c r="D10" s="31"/>
    </row>
    <row r="11" ht="25" customHeight="1" spans="1:4">
      <c r="A11" s="27" t="s">
        <v>14</v>
      </c>
      <c r="B11" s="28" t="s">
        <v>15</v>
      </c>
      <c r="C11" s="29"/>
      <c r="D11" s="28"/>
    </row>
    <row r="12" ht="25" customHeight="1" spans="1:4">
      <c r="A12" s="30">
        <v>9</v>
      </c>
      <c r="B12" s="31" t="s">
        <v>16</v>
      </c>
      <c r="C12" s="32">
        <f>市政工程!G12</f>
        <v>0</v>
      </c>
      <c r="D12" s="31"/>
    </row>
    <row r="13" ht="25" customHeight="1" spans="1:4">
      <c r="A13" s="30">
        <v>10</v>
      </c>
      <c r="B13" s="31" t="s">
        <v>17</v>
      </c>
      <c r="C13" s="32">
        <f>市政工程!G19</f>
        <v>0</v>
      </c>
      <c r="D13" s="31"/>
    </row>
    <row r="14" ht="25" customHeight="1" spans="1:4">
      <c r="A14" s="30">
        <v>11</v>
      </c>
      <c r="B14" s="31" t="s">
        <v>18</v>
      </c>
      <c r="C14" s="32">
        <f>市政工程!G32</f>
        <v>0</v>
      </c>
      <c r="D14" s="31"/>
    </row>
    <row r="15" ht="25" customHeight="1" spans="1:4">
      <c r="A15" s="30">
        <v>12</v>
      </c>
      <c r="B15" s="31" t="s">
        <v>19</v>
      </c>
      <c r="C15" s="32">
        <f>市政工程!G37</f>
        <v>0</v>
      </c>
      <c r="D15" s="31"/>
    </row>
    <row r="16" ht="25" customHeight="1" spans="1:4">
      <c r="A16" s="30">
        <v>13</v>
      </c>
      <c r="B16" s="31" t="s">
        <v>20</v>
      </c>
      <c r="C16" s="32">
        <f>市政工程!G47</f>
        <v>0</v>
      </c>
      <c r="D16" s="31"/>
    </row>
    <row r="17" ht="25" customHeight="1" spans="1:4">
      <c r="A17" s="30">
        <v>14</v>
      </c>
      <c r="B17" s="31" t="s">
        <v>21</v>
      </c>
      <c r="C17" s="32">
        <f>市政工程!G57</f>
        <v>0</v>
      </c>
      <c r="D17" s="31"/>
    </row>
    <row r="18" ht="25" customHeight="1" spans="1:4">
      <c r="A18" s="30">
        <v>15</v>
      </c>
      <c r="B18" s="31" t="s">
        <v>22</v>
      </c>
      <c r="C18" s="32">
        <f>市政工程!G65</f>
        <v>0</v>
      </c>
      <c r="D18" s="31"/>
    </row>
    <row r="19" s="19" customFormat="1" ht="25" customHeight="1" spans="1:4">
      <c r="A19" s="30">
        <v>16</v>
      </c>
      <c r="B19" s="33" t="s">
        <v>13</v>
      </c>
      <c r="C19" s="32">
        <f>SUM(C12:C18)</f>
        <v>0</v>
      </c>
      <c r="D19" s="30"/>
    </row>
    <row r="20" ht="25" customHeight="1" spans="1:4">
      <c r="A20" s="27" t="s">
        <v>23</v>
      </c>
      <c r="B20" s="28" t="s">
        <v>24</v>
      </c>
      <c r="C20" s="29"/>
      <c r="D20" s="28"/>
    </row>
    <row r="21" ht="25" customHeight="1" spans="1:4">
      <c r="A21" s="30">
        <v>17</v>
      </c>
      <c r="B21" s="31" t="s">
        <v>25</v>
      </c>
      <c r="C21" s="32">
        <f>ROUND((C10+C19)*0.015,2)</f>
        <v>0</v>
      </c>
      <c r="D21" s="31"/>
    </row>
    <row r="22" ht="25" customHeight="1" spans="1:4">
      <c r="A22" s="30">
        <v>18</v>
      </c>
      <c r="B22" s="31" t="s">
        <v>13</v>
      </c>
      <c r="C22" s="32">
        <f>C21</f>
        <v>0</v>
      </c>
      <c r="D22" s="31"/>
    </row>
    <row r="23" ht="25" customHeight="1" spans="1:4">
      <c r="A23" s="27"/>
      <c r="B23" s="28" t="s">
        <v>26</v>
      </c>
      <c r="C23" s="29">
        <f>C10+C19+C22</f>
        <v>0</v>
      </c>
      <c r="D23" s="28"/>
    </row>
    <row r="24" spans="1:4">
      <c r="A24" s="19"/>
      <c r="B24" s="34"/>
      <c r="C24" s="35"/>
      <c r="D24" s="34"/>
    </row>
    <row r="25" spans="1:4">
      <c r="A25" s="19"/>
      <c r="B25" s="34"/>
      <c r="C25" s="35"/>
      <c r="D25" s="34"/>
    </row>
  </sheetData>
  <sheetProtection algorithmName="SHA-512" hashValue="kRRsmRbkJfZ6ArcVvREVxhaiAUSt/i5wfurKc09QRXj5c6NDXwj+U3SWyvmnLV8E0yk0qN4HC1tAqLrFQWPX4A==" saltValue="xDwM6gXfjjS+KKOerIqMxw==" spinCount="100000" sheet="1" objects="1"/>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workbookViewId="0">
      <selection activeCell="G4" sqref="G4"/>
    </sheetView>
  </sheetViews>
  <sheetFormatPr defaultColWidth="9" defaultRowHeight="14.25" outlineLevelCol="7"/>
  <cols>
    <col min="1" max="1" width="4.625" customWidth="1"/>
    <col min="2" max="2" width="23.25" customWidth="1"/>
    <col min="3" max="3" width="24.75" customWidth="1"/>
    <col min="4" max="4" width="5.25" customWidth="1"/>
    <col min="5" max="5" width="8.5" customWidth="1"/>
    <col min="6" max="6" width="12.875" customWidth="1"/>
    <col min="7" max="7" width="10.75" customWidth="1"/>
  </cols>
  <sheetData>
    <row r="1" ht="50" customHeight="1" spans="1:8">
      <c r="A1" s="1" t="s">
        <v>27</v>
      </c>
      <c r="B1" s="1"/>
      <c r="C1" s="1"/>
      <c r="D1" s="1"/>
      <c r="E1" s="1"/>
      <c r="F1" s="1"/>
      <c r="G1" s="1"/>
      <c r="H1" s="1"/>
    </row>
    <row r="2" ht="25" customHeight="1" spans="1:8">
      <c r="A2" s="2" t="s">
        <v>1</v>
      </c>
      <c r="B2" s="2" t="s">
        <v>28</v>
      </c>
      <c r="C2" s="2" t="s">
        <v>29</v>
      </c>
      <c r="D2" s="2" t="s">
        <v>30</v>
      </c>
      <c r="E2" s="2" t="s">
        <v>31</v>
      </c>
      <c r="F2" s="17" t="s">
        <v>32</v>
      </c>
      <c r="G2" s="4" t="s">
        <v>33</v>
      </c>
      <c r="H2" s="5" t="s">
        <v>4</v>
      </c>
    </row>
    <row r="3" spans="1:8">
      <c r="A3" s="2" t="s">
        <v>5</v>
      </c>
      <c r="B3" s="6" t="s">
        <v>7</v>
      </c>
      <c r="C3" s="7"/>
      <c r="D3" s="8" t="s">
        <v>34</v>
      </c>
      <c r="E3" s="8" t="s">
        <v>34</v>
      </c>
      <c r="F3" s="9"/>
      <c r="G3" s="9" t="s">
        <v>34</v>
      </c>
      <c r="H3" s="10"/>
    </row>
    <row r="4" ht="144" spans="1:8">
      <c r="A4" s="11">
        <v>1</v>
      </c>
      <c r="B4" s="12" t="s">
        <v>35</v>
      </c>
      <c r="C4" s="12" t="s">
        <v>36</v>
      </c>
      <c r="D4" s="8" t="s">
        <v>37</v>
      </c>
      <c r="E4" s="11">
        <v>2</v>
      </c>
      <c r="F4" s="13"/>
      <c r="G4" s="9">
        <f>ROUND(E4*F4,2)</f>
        <v>0</v>
      </c>
      <c r="H4" s="10"/>
    </row>
    <row r="5" ht="96" spans="1:8">
      <c r="A5" s="11">
        <v>2</v>
      </c>
      <c r="B5" s="12" t="s">
        <v>38</v>
      </c>
      <c r="C5" s="12" t="s">
        <v>39</v>
      </c>
      <c r="D5" s="8" t="s">
        <v>40</v>
      </c>
      <c r="E5" s="11">
        <v>2</v>
      </c>
      <c r="F5" s="13"/>
      <c r="G5" s="9">
        <f t="shared" ref="G5:G36" si="0">ROUND(E5*F5,2)</f>
        <v>0</v>
      </c>
      <c r="H5" s="10"/>
    </row>
    <row r="6" spans="1:8">
      <c r="A6" s="11">
        <v>3</v>
      </c>
      <c r="B6" s="7" t="s">
        <v>41</v>
      </c>
      <c r="C6" s="7"/>
      <c r="D6" s="8" t="s">
        <v>34</v>
      </c>
      <c r="E6" s="8" t="s">
        <v>34</v>
      </c>
      <c r="F6" s="13"/>
      <c r="G6" s="9">
        <f>SUM(G4:G5)</f>
        <v>0</v>
      </c>
      <c r="H6" s="10"/>
    </row>
    <row r="7" spans="1:8">
      <c r="A7" s="2" t="s">
        <v>14</v>
      </c>
      <c r="B7" s="6" t="s">
        <v>8</v>
      </c>
      <c r="C7" s="7"/>
      <c r="D7" s="8" t="s">
        <v>34</v>
      </c>
      <c r="E7" s="8" t="s">
        <v>34</v>
      </c>
      <c r="F7" s="13"/>
      <c r="G7" s="9"/>
      <c r="H7" s="10"/>
    </row>
    <row r="8" ht="144" spans="1:8">
      <c r="A8" s="8">
        <v>4</v>
      </c>
      <c r="B8" s="12" t="s">
        <v>42</v>
      </c>
      <c r="C8" s="12" t="s">
        <v>43</v>
      </c>
      <c r="D8" s="8" t="s">
        <v>44</v>
      </c>
      <c r="E8" s="11">
        <v>165</v>
      </c>
      <c r="F8" s="13"/>
      <c r="G8" s="9">
        <f>ROUND(E8*F8,2)</f>
        <v>0</v>
      </c>
      <c r="H8" s="10"/>
    </row>
    <row r="9" ht="132" spans="1:8">
      <c r="A9" s="8">
        <v>5</v>
      </c>
      <c r="B9" s="12" t="s">
        <v>45</v>
      </c>
      <c r="C9" s="12" t="s">
        <v>46</v>
      </c>
      <c r="D9" s="8" t="s">
        <v>47</v>
      </c>
      <c r="E9" s="11">
        <v>10</v>
      </c>
      <c r="F9" s="13"/>
      <c r="G9" s="9">
        <f t="shared" si="0"/>
        <v>0</v>
      </c>
      <c r="H9" s="10"/>
    </row>
    <row r="10" spans="1:8">
      <c r="A10" s="8">
        <v>6</v>
      </c>
      <c r="B10" s="7" t="s">
        <v>41</v>
      </c>
      <c r="C10" s="7"/>
      <c r="D10" s="8" t="s">
        <v>34</v>
      </c>
      <c r="E10" s="8" t="s">
        <v>34</v>
      </c>
      <c r="F10" s="13"/>
      <c r="G10" s="9">
        <f>SUM(G8:G9)</f>
        <v>0</v>
      </c>
      <c r="H10" s="10"/>
    </row>
    <row r="11" spans="1:8">
      <c r="A11" s="2" t="s">
        <v>23</v>
      </c>
      <c r="B11" s="6" t="s">
        <v>9</v>
      </c>
      <c r="C11" s="7"/>
      <c r="D11" s="8" t="s">
        <v>34</v>
      </c>
      <c r="E11" s="8" t="s">
        <v>34</v>
      </c>
      <c r="F11" s="13"/>
      <c r="G11" s="9"/>
      <c r="H11" s="10"/>
    </row>
    <row r="12" ht="204" spans="1:8">
      <c r="A12" s="8">
        <v>7</v>
      </c>
      <c r="B12" s="12" t="s">
        <v>48</v>
      </c>
      <c r="C12" s="12" t="s">
        <v>49</v>
      </c>
      <c r="D12" s="8" t="s">
        <v>37</v>
      </c>
      <c r="E12" s="11">
        <v>2</v>
      </c>
      <c r="F12" s="13"/>
      <c r="G12" s="9">
        <f t="shared" si="0"/>
        <v>0</v>
      </c>
      <c r="H12" s="10"/>
    </row>
    <row r="13" ht="132" spans="1:8">
      <c r="A13" s="8">
        <v>8</v>
      </c>
      <c r="B13" s="12" t="s">
        <v>50</v>
      </c>
      <c r="C13" s="12" t="s">
        <v>51</v>
      </c>
      <c r="D13" s="8" t="s">
        <v>40</v>
      </c>
      <c r="E13" s="11">
        <v>2</v>
      </c>
      <c r="F13" s="13"/>
      <c r="G13" s="9">
        <f t="shared" si="0"/>
        <v>0</v>
      </c>
      <c r="H13" s="10"/>
    </row>
    <row r="14" ht="120" spans="1:8">
      <c r="A14" s="8">
        <v>9</v>
      </c>
      <c r="B14" s="12" t="s">
        <v>52</v>
      </c>
      <c r="C14" s="12" t="s">
        <v>53</v>
      </c>
      <c r="D14" s="8" t="s">
        <v>37</v>
      </c>
      <c r="E14" s="11">
        <v>2</v>
      </c>
      <c r="F14" s="13"/>
      <c r="G14" s="9">
        <f t="shared" si="0"/>
        <v>0</v>
      </c>
      <c r="H14" s="10"/>
    </row>
    <row r="15" spans="1:8">
      <c r="A15" s="8">
        <v>10</v>
      </c>
      <c r="B15" s="7" t="s">
        <v>41</v>
      </c>
      <c r="C15" s="7"/>
      <c r="D15" s="8" t="s">
        <v>34</v>
      </c>
      <c r="E15" s="8" t="s">
        <v>34</v>
      </c>
      <c r="F15" s="13"/>
      <c r="G15" s="9">
        <f>SUM(G12:G14)</f>
        <v>0</v>
      </c>
      <c r="H15" s="10"/>
    </row>
    <row r="16" spans="1:8">
      <c r="A16" s="2" t="s">
        <v>54</v>
      </c>
      <c r="B16" s="6" t="s">
        <v>10</v>
      </c>
      <c r="C16" s="7"/>
      <c r="D16" s="8" t="s">
        <v>34</v>
      </c>
      <c r="E16" s="8" t="s">
        <v>34</v>
      </c>
      <c r="F16" s="13"/>
      <c r="G16" s="9"/>
      <c r="H16" s="10"/>
    </row>
    <row r="17" ht="84" spans="1:8">
      <c r="A17" s="8">
        <v>11</v>
      </c>
      <c r="B17" s="12" t="s">
        <v>55</v>
      </c>
      <c r="C17" s="12" t="s">
        <v>56</v>
      </c>
      <c r="D17" s="8" t="s">
        <v>44</v>
      </c>
      <c r="E17" s="11">
        <v>380</v>
      </c>
      <c r="F17" s="13"/>
      <c r="G17" s="9">
        <f>ROUND(E17*F17,2)</f>
        <v>0</v>
      </c>
      <c r="H17" s="10"/>
    </row>
    <row r="18" ht="84" spans="1:8">
      <c r="A18" s="8">
        <v>12</v>
      </c>
      <c r="B18" s="12" t="s">
        <v>57</v>
      </c>
      <c r="C18" s="12" t="s">
        <v>58</v>
      </c>
      <c r="D18" s="8" t="s">
        <v>47</v>
      </c>
      <c r="E18" s="11">
        <v>8</v>
      </c>
      <c r="F18" s="13"/>
      <c r="G18" s="9">
        <f t="shared" si="0"/>
        <v>0</v>
      </c>
      <c r="H18" s="10"/>
    </row>
    <row r="19" ht="84" spans="1:8">
      <c r="A19" s="8">
        <v>13</v>
      </c>
      <c r="B19" s="12" t="s">
        <v>59</v>
      </c>
      <c r="C19" s="12" t="s">
        <v>60</v>
      </c>
      <c r="D19" s="8" t="s">
        <v>44</v>
      </c>
      <c r="E19" s="11">
        <v>55</v>
      </c>
      <c r="F19" s="13"/>
      <c r="G19" s="9">
        <f t="shared" si="0"/>
        <v>0</v>
      </c>
      <c r="H19" s="10"/>
    </row>
    <row r="20" ht="84" spans="1:8">
      <c r="A20" s="8">
        <v>14</v>
      </c>
      <c r="B20" s="12" t="s">
        <v>61</v>
      </c>
      <c r="C20" s="12" t="s">
        <v>62</v>
      </c>
      <c r="D20" s="8" t="s">
        <v>47</v>
      </c>
      <c r="E20" s="11">
        <v>8</v>
      </c>
      <c r="F20" s="13"/>
      <c r="G20" s="9">
        <f t="shared" si="0"/>
        <v>0</v>
      </c>
      <c r="H20" s="10"/>
    </row>
    <row r="21" ht="84" spans="1:8">
      <c r="A21" s="8">
        <v>15</v>
      </c>
      <c r="B21" s="12" t="s">
        <v>63</v>
      </c>
      <c r="C21" s="12" t="s">
        <v>64</v>
      </c>
      <c r="D21" s="8" t="s">
        <v>44</v>
      </c>
      <c r="E21" s="11">
        <v>323</v>
      </c>
      <c r="F21" s="13"/>
      <c r="G21" s="9">
        <f t="shared" si="0"/>
        <v>0</v>
      </c>
      <c r="H21" s="10"/>
    </row>
    <row r="22" ht="84" spans="1:8">
      <c r="A22" s="8">
        <v>16</v>
      </c>
      <c r="B22" s="12" t="s">
        <v>65</v>
      </c>
      <c r="C22" s="12" t="s">
        <v>66</v>
      </c>
      <c r="D22" s="8" t="s">
        <v>47</v>
      </c>
      <c r="E22" s="11">
        <v>32</v>
      </c>
      <c r="F22" s="13"/>
      <c r="G22" s="9">
        <f t="shared" si="0"/>
        <v>0</v>
      </c>
      <c r="H22" s="10"/>
    </row>
    <row r="23" ht="84" spans="1:8">
      <c r="A23" s="8">
        <v>17</v>
      </c>
      <c r="B23" s="12" t="s">
        <v>67</v>
      </c>
      <c r="C23" s="12" t="s">
        <v>68</v>
      </c>
      <c r="D23" s="8" t="s">
        <v>44</v>
      </c>
      <c r="E23" s="11">
        <v>110</v>
      </c>
      <c r="F23" s="13"/>
      <c r="G23" s="9">
        <f t="shared" si="0"/>
        <v>0</v>
      </c>
      <c r="H23" s="10"/>
    </row>
    <row r="24" ht="72" spans="1:8">
      <c r="A24" s="8">
        <v>18</v>
      </c>
      <c r="B24" s="12" t="s">
        <v>69</v>
      </c>
      <c r="C24" s="12" t="s">
        <v>70</v>
      </c>
      <c r="D24" s="8" t="s">
        <v>47</v>
      </c>
      <c r="E24" s="11">
        <v>4</v>
      </c>
      <c r="F24" s="13"/>
      <c r="G24" s="9">
        <f t="shared" si="0"/>
        <v>0</v>
      </c>
      <c r="H24" s="10"/>
    </row>
    <row r="25" ht="96" spans="1:8">
      <c r="A25" s="8">
        <v>19</v>
      </c>
      <c r="B25" s="12" t="s">
        <v>71</v>
      </c>
      <c r="C25" s="12" t="s">
        <v>72</v>
      </c>
      <c r="D25" s="8" t="s">
        <v>44</v>
      </c>
      <c r="E25" s="11">
        <v>800</v>
      </c>
      <c r="F25" s="13"/>
      <c r="G25" s="9">
        <f t="shared" si="0"/>
        <v>0</v>
      </c>
      <c r="H25" s="10"/>
    </row>
    <row r="26" ht="108" spans="1:8">
      <c r="A26" s="8">
        <v>20</v>
      </c>
      <c r="B26" s="12" t="s">
        <v>73</v>
      </c>
      <c r="C26" s="12" t="s">
        <v>74</v>
      </c>
      <c r="D26" s="8" t="s">
        <v>44</v>
      </c>
      <c r="E26" s="11">
        <v>365</v>
      </c>
      <c r="F26" s="13"/>
      <c r="G26" s="9">
        <f t="shared" si="0"/>
        <v>0</v>
      </c>
      <c r="H26" s="10"/>
    </row>
    <row r="27" ht="96" spans="1:8">
      <c r="A27" s="8">
        <v>21</v>
      </c>
      <c r="B27" s="12" t="s">
        <v>75</v>
      </c>
      <c r="C27" s="12" t="s">
        <v>76</v>
      </c>
      <c r="D27" s="8" t="s">
        <v>44</v>
      </c>
      <c r="E27" s="11">
        <v>365</v>
      </c>
      <c r="F27" s="13"/>
      <c r="G27" s="9">
        <f t="shared" si="0"/>
        <v>0</v>
      </c>
      <c r="H27" s="10"/>
    </row>
    <row r="28" ht="108" spans="1:8">
      <c r="A28" s="8">
        <v>22</v>
      </c>
      <c r="B28" s="12" t="s">
        <v>77</v>
      </c>
      <c r="C28" s="12" t="s">
        <v>78</v>
      </c>
      <c r="D28" s="8" t="s">
        <v>44</v>
      </c>
      <c r="E28" s="11">
        <v>850</v>
      </c>
      <c r="F28" s="13"/>
      <c r="G28" s="9">
        <f t="shared" si="0"/>
        <v>0</v>
      </c>
      <c r="H28" s="10"/>
    </row>
    <row r="29" ht="108" spans="1:8">
      <c r="A29" s="8">
        <v>23</v>
      </c>
      <c r="B29" s="12" t="s">
        <v>79</v>
      </c>
      <c r="C29" s="12" t="s">
        <v>80</v>
      </c>
      <c r="D29" s="8" t="s">
        <v>81</v>
      </c>
      <c r="E29" s="11">
        <v>2</v>
      </c>
      <c r="F29" s="13"/>
      <c r="G29" s="9">
        <f t="shared" si="0"/>
        <v>0</v>
      </c>
      <c r="H29" s="10"/>
    </row>
    <row r="30" ht="60" spans="1:8">
      <c r="A30" s="8">
        <v>24</v>
      </c>
      <c r="B30" s="12" t="s">
        <v>82</v>
      </c>
      <c r="C30" s="12" t="s">
        <v>83</v>
      </c>
      <c r="D30" s="8" t="s">
        <v>84</v>
      </c>
      <c r="E30" s="11">
        <v>160</v>
      </c>
      <c r="F30" s="13"/>
      <c r="G30" s="9">
        <f t="shared" si="0"/>
        <v>0</v>
      </c>
      <c r="H30" s="10"/>
    </row>
    <row r="31" ht="36" spans="1:8">
      <c r="A31" s="8">
        <v>25</v>
      </c>
      <c r="B31" s="12" t="s">
        <v>85</v>
      </c>
      <c r="C31" s="12" t="s">
        <v>86</v>
      </c>
      <c r="D31" s="8" t="s">
        <v>44</v>
      </c>
      <c r="E31" s="11">
        <v>30</v>
      </c>
      <c r="F31" s="13"/>
      <c r="G31" s="9">
        <f t="shared" si="0"/>
        <v>0</v>
      </c>
      <c r="H31" s="10"/>
    </row>
    <row r="32" ht="48" spans="1:8">
      <c r="A32" s="8">
        <v>26</v>
      </c>
      <c r="B32" s="12" t="s">
        <v>87</v>
      </c>
      <c r="C32" s="12" t="s">
        <v>88</v>
      </c>
      <c r="D32" s="8" t="s">
        <v>44</v>
      </c>
      <c r="E32" s="11">
        <v>51.2</v>
      </c>
      <c r="F32" s="13"/>
      <c r="G32" s="9">
        <f t="shared" si="0"/>
        <v>0</v>
      </c>
      <c r="H32" s="10"/>
    </row>
    <row r="33" ht="60" spans="1:8">
      <c r="A33" s="8">
        <v>27</v>
      </c>
      <c r="B33" s="12" t="s">
        <v>89</v>
      </c>
      <c r="C33" s="12" t="s">
        <v>90</v>
      </c>
      <c r="D33" s="8" t="s">
        <v>91</v>
      </c>
      <c r="E33" s="11">
        <v>12</v>
      </c>
      <c r="F33" s="13"/>
      <c r="G33" s="9">
        <f t="shared" si="0"/>
        <v>0</v>
      </c>
      <c r="H33" s="10"/>
    </row>
    <row r="34" ht="36" spans="1:8">
      <c r="A34" s="8">
        <v>28</v>
      </c>
      <c r="B34" s="12" t="s">
        <v>92</v>
      </c>
      <c r="C34" s="12" t="s">
        <v>93</v>
      </c>
      <c r="D34" s="8" t="s">
        <v>40</v>
      </c>
      <c r="E34" s="11">
        <v>1</v>
      </c>
      <c r="F34" s="13"/>
      <c r="G34" s="9">
        <f t="shared" si="0"/>
        <v>0</v>
      </c>
      <c r="H34" s="10"/>
    </row>
    <row r="35" ht="84" spans="1:8">
      <c r="A35" s="8">
        <v>29</v>
      </c>
      <c r="B35" s="12" t="s">
        <v>94</v>
      </c>
      <c r="C35" s="12" t="s">
        <v>95</v>
      </c>
      <c r="D35" s="8" t="s">
        <v>44</v>
      </c>
      <c r="E35" s="11">
        <v>10</v>
      </c>
      <c r="F35" s="13"/>
      <c r="G35" s="9">
        <f t="shared" si="0"/>
        <v>0</v>
      </c>
      <c r="H35" s="10"/>
    </row>
    <row r="36" ht="48" spans="1:8">
      <c r="A36" s="8">
        <v>30</v>
      </c>
      <c r="B36" s="12" t="s">
        <v>87</v>
      </c>
      <c r="C36" s="12" t="s">
        <v>96</v>
      </c>
      <c r="D36" s="8" t="s">
        <v>44</v>
      </c>
      <c r="E36" s="11">
        <v>16.2</v>
      </c>
      <c r="F36" s="13"/>
      <c r="G36" s="9">
        <f t="shared" si="0"/>
        <v>0</v>
      </c>
      <c r="H36" s="10"/>
    </row>
    <row r="37" ht="60" spans="1:8">
      <c r="A37" s="8">
        <v>31</v>
      </c>
      <c r="B37" s="12" t="s">
        <v>89</v>
      </c>
      <c r="C37" s="12" t="s">
        <v>90</v>
      </c>
      <c r="D37" s="8" t="s">
        <v>91</v>
      </c>
      <c r="E37" s="11">
        <v>6</v>
      </c>
      <c r="F37" s="13"/>
      <c r="G37" s="9">
        <f t="shared" ref="G37:G71" si="1">ROUND(E37*F37,2)</f>
        <v>0</v>
      </c>
      <c r="H37" s="10"/>
    </row>
    <row r="38" ht="36" spans="1:8">
      <c r="A38" s="8">
        <v>32</v>
      </c>
      <c r="B38" s="12" t="s">
        <v>92</v>
      </c>
      <c r="C38" s="12" t="s">
        <v>93</v>
      </c>
      <c r="D38" s="8" t="s">
        <v>40</v>
      </c>
      <c r="E38" s="11">
        <v>1</v>
      </c>
      <c r="F38" s="13"/>
      <c r="G38" s="9">
        <f t="shared" si="1"/>
        <v>0</v>
      </c>
      <c r="H38" s="10"/>
    </row>
    <row r="39" ht="84" spans="1:8">
      <c r="A39" s="8">
        <v>33</v>
      </c>
      <c r="B39" s="12" t="s">
        <v>97</v>
      </c>
      <c r="C39" s="12" t="s">
        <v>95</v>
      </c>
      <c r="D39" s="8" t="s">
        <v>44</v>
      </c>
      <c r="E39" s="11">
        <v>40</v>
      </c>
      <c r="F39" s="13"/>
      <c r="G39" s="9">
        <f t="shared" si="1"/>
        <v>0</v>
      </c>
      <c r="H39" s="10"/>
    </row>
    <row r="40" ht="48" spans="1:8">
      <c r="A40" s="8">
        <v>34</v>
      </c>
      <c r="B40" s="12" t="s">
        <v>87</v>
      </c>
      <c r="C40" s="12" t="s">
        <v>96</v>
      </c>
      <c r="D40" s="8" t="s">
        <v>44</v>
      </c>
      <c r="E40" s="11">
        <v>67.4</v>
      </c>
      <c r="F40" s="13"/>
      <c r="G40" s="9">
        <f t="shared" si="1"/>
        <v>0</v>
      </c>
      <c r="H40" s="10"/>
    </row>
    <row r="41" ht="60" spans="1:8">
      <c r="A41" s="8">
        <v>35</v>
      </c>
      <c r="B41" s="12" t="s">
        <v>89</v>
      </c>
      <c r="C41" s="12" t="s">
        <v>90</v>
      </c>
      <c r="D41" s="8" t="s">
        <v>91</v>
      </c>
      <c r="E41" s="11">
        <v>18</v>
      </c>
      <c r="F41" s="13"/>
      <c r="G41" s="9">
        <f t="shared" si="1"/>
        <v>0</v>
      </c>
      <c r="H41" s="10"/>
    </row>
    <row r="42" ht="36" spans="1:8">
      <c r="A42" s="8">
        <v>36</v>
      </c>
      <c r="B42" s="12" t="s">
        <v>92</v>
      </c>
      <c r="C42" s="12" t="s">
        <v>93</v>
      </c>
      <c r="D42" s="8" t="s">
        <v>40</v>
      </c>
      <c r="E42" s="11">
        <v>2</v>
      </c>
      <c r="F42" s="13"/>
      <c r="G42" s="9">
        <f t="shared" si="1"/>
        <v>0</v>
      </c>
      <c r="H42" s="10"/>
    </row>
    <row r="43" spans="1:8">
      <c r="A43" s="8">
        <v>37</v>
      </c>
      <c r="B43" s="7" t="s">
        <v>41</v>
      </c>
      <c r="C43" s="7"/>
      <c r="D43" s="8" t="s">
        <v>34</v>
      </c>
      <c r="E43" s="8" t="s">
        <v>34</v>
      </c>
      <c r="F43" s="13"/>
      <c r="G43" s="9">
        <f>SUM(G17:G42)</f>
        <v>0</v>
      </c>
      <c r="H43" s="10"/>
    </row>
    <row r="44" spans="1:8">
      <c r="A44" s="2" t="s">
        <v>98</v>
      </c>
      <c r="B44" s="6" t="s">
        <v>11</v>
      </c>
      <c r="C44" s="7"/>
      <c r="D44" s="8" t="s">
        <v>34</v>
      </c>
      <c r="E44" s="8" t="s">
        <v>34</v>
      </c>
      <c r="F44" s="13"/>
      <c r="G44" s="9"/>
      <c r="H44" s="10"/>
    </row>
    <row r="45" ht="168" spans="1:8">
      <c r="A45" s="8">
        <v>38</v>
      </c>
      <c r="B45" s="12" t="s">
        <v>99</v>
      </c>
      <c r="C45" s="12" t="s">
        <v>100</v>
      </c>
      <c r="D45" s="8" t="s">
        <v>37</v>
      </c>
      <c r="E45" s="11">
        <v>4</v>
      </c>
      <c r="F45" s="13"/>
      <c r="G45" s="9">
        <f t="shared" si="1"/>
        <v>0</v>
      </c>
      <c r="H45" s="10"/>
    </row>
    <row r="46" ht="168" spans="1:8">
      <c r="A46" s="8">
        <v>39</v>
      </c>
      <c r="B46" s="12" t="s">
        <v>101</v>
      </c>
      <c r="C46" s="12" t="s">
        <v>102</v>
      </c>
      <c r="D46" s="8" t="s">
        <v>37</v>
      </c>
      <c r="E46" s="11">
        <v>12</v>
      </c>
      <c r="F46" s="13"/>
      <c r="G46" s="9">
        <f t="shared" si="1"/>
        <v>0</v>
      </c>
      <c r="H46" s="10"/>
    </row>
    <row r="47" ht="168" spans="1:8">
      <c r="A47" s="8">
        <v>40</v>
      </c>
      <c r="B47" s="12" t="s">
        <v>103</v>
      </c>
      <c r="C47" s="12" t="s">
        <v>104</v>
      </c>
      <c r="D47" s="8" t="s">
        <v>37</v>
      </c>
      <c r="E47" s="11">
        <v>4</v>
      </c>
      <c r="F47" s="13"/>
      <c r="G47" s="9">
        <f t="shared" si="1"/>
        <v>0</v>
      </c>
      <c r="H47" s="10"/>
    </row>
    <row r="48" ht="168" spans="1:8">
      <c r="A48" s="8">
        <v>41</v>
      </c>
      <c r="B48" s="12" t="s">
        <v>105</v>
      </c>
      <c r="C48" s="12" t="s">
        <v>106</v>
      </c>
      <c r="D48" s="8" t="s">
        <v>37</v>
      </c>
      <c r="E48" s="11">
        <v>4</v>
      </c>
      <c r="F48" s="13"/>
      <c r="G48" s="9">
        <f t="shared" si="1"/>
        <v>0</v>
      </c>
      <c r="H48" s="10"/>
    </row>
    <row r="49" spans="1:8">
      <c r="A49" s="8">
        <v>42</v>
      </c>
      <c r="B49" s="7" t="s">
        <v>41</v>
      </c>
      <c r="C49" s="7"/>
      <c r="D49" s="8" t="s">
        <v>34</v>
      </c>
      <c r="E49" s="8" t="s">
        <v>34</v>
      </c>
      <c r="F49" s="13"/>
      <c r="G49" s="9">
        <f>SUM(G45:G48)</f>
        <v>0</v>
      </c>
      <c r="H49" s="10"/>
    </row>
    <row r="50" spans="1:8">
      <c r="A50" s="2" t="s">
        <v>107</v>
      </c>
      <c r="B50" s="6" t="s">
        <v>12</v>
      </c>
      <c r="C50" s="7"/>
      <c r="D50" s="8" t="s">
        <v>34</v>
      </c>
      <c r="E50" s="8" t="s">
        <v>34</v>
      </c>
      <c r="F50" s="13"/>
      <c r="G50" s="9"/>
      <c r="H50" s="10"/>
    </row>
    <row r="51" ht="96" spans="1:8">
      <c r="A51" s="8">
        <v>43</v>
      </c>
      <c r="B51" s="12" t="s">
        <v>108</v>
      </c>
      <c r="C51" s="12" t="s">
        <v>109</v>
      </c>
      <c r="D51" s="8" t="s">
        <v>81</v>
      </c>
      <c r="E51" s="11">
        <v>20</v>
      </c>
      <c r="F51" s="13"/>
      <c r="G51" s="9">
        <f t="shared" si="1"/>
        <v>0</v>
      </c>
      <c r="H51" s="10"/>
    </row>
    <row r="52" ht="180" spans="1:8">
      <c r="A52" s="8">
        <v>44</v>
      </c>
      <c r="B52" s="12" t="s">
        <v>110</v>
      </c>
      <c r="C52" s="12" t="s">
        <v>111</v>
      </c>
      <c r="D52" s="8" t="s">
        <v>112</v>
      </c>
      <c r="E52" s="11">
        <v>2</v>
      </c>
      <c r="F52" s="13"/>
      <c r="G52" s="9">
        <f t="shared" si="1"/>
        <v>0</v>
      </c>
      <c r="H52" s="10"/>
    </row>
    <row r="53" ht="96" spans="1:8">
      <c r="A53" s="8">
        <v>45</v>
      </c>
      <c r="B53" s="12" t="s">
        <v>113</v>
      </c>
      <c r="C53" s="12" t="s">
        <v>114</v>
      </c>
      <c r="D53" s="8" t="s">
        <v>37</v>
      </c>
      <c r="E53" s="11">
        <v>16</v>
      </c>
      <c r="F53" s="13"/>
      <c r="G53" s="9">
        <f t="shared" si="1"/>
        <v>0</v>
      </c>
      <c r="H53" s="10"/>
    </row>
    <row r="54" ht="108" spans="1:8">
      <c r="A54" s="8">
        <v>46</v>
      </c>
      <c r="B54" s="12" t="s">
        <v>115</v>
      </c>
      <c r="C54" s="12" t="s">
        <v>116</v>
      </c>
      <c r="D54" s="8" t="s">
        <v>37</v>
      </c>
      <c r="E54" s="11">
        <v>8</v>
      </c>
      <c r="F54" s="13"/>
      <c r="G54" s="9">
        <f t="shared" si="1"/>
        <v>0</v>
      </c>
      <c r="H54" s="10"/>
    </row>
    <row r="55" ht="96" spans="1:8">
      <c r="A55" s="8">
        <v>47</v>
      </c>
      <c r="B55" s="12" t="s">
        <v>117</v>
      </c>
      <c r="C55" s="12" t="s">
        <v>118</v>
      </c>
      <c r="D55" s="8" t="s">
        <v>81</v>
      </c>
      <c r="E55" s="11">
        <v>4</v>
      </c>
      <c r="F55" s="13"/>
      <c r="G55" s="9">
        <f t="shared" si="1"/>
        <v>0</v>
      </c>
      <c r="H55" s="10"/>
    </row>
    <row r="56" ht="96" spans="1:8">
      <c r="A56" s="8">
        <v>48</v>
      </c>
      <c r="B56" s="12" t="s">
        <v>119</v>
      </c>
      <c r="C56" s="12" t="s">
        <v>120</v>
      </c>
      <c r="D56" s="8" t="s">
        <v>81</v>
      </c>
      <c r="E56" s="11">
        <v>4</v>
      </c>
      <c r="F56" s="13"/>
      <c r="G56" s="9">
        <f t="shared" si="1"/>
        <v>0</v>
      </c>
      <c r="H56" s="10"/>
    </row>
    <row r="57" ht="96" spans="1:8">
      <c r="A57" s="8">
        <v>49</v>
      </c>
      <c r="B57" s="12" t="s">
        <v>121</v>
      </c>
      <c r="C57" s="12" t="s">
        <v>122</v>
      </c>
      <c r="D57" s="8" t="s">
        <v>37</v>
      </c>
      <c r="E57" s="11">
        <v>4</v>
      </c>
      <c r="F57" s="13"/>
      <c r="G57" s="9">
        <f t="shared" si="1"/>
        <v>0</v>
      </c>
      <c r="H57" s="10"/>
    </row>
    <row r="58" ht="84" spans="1:8">
      <c r="A58" s="8">
        <v>50</v>
      </c>
      <c r="B58" s="12" t="s">
        <v>123</v>
      </c>
      <c r="C58" s="12" t="s">
        <v>124</v>
      </c>
      <c r="D58" s="8" t="s">
        <v>81</v>
      </c>
      <c r="E58" s="11">
        <v>2</v>
      </c>
      <c r="F58" s="13"/>
      <c r="G58" s="9">
        <f t="shared" si="1"/>
        <v>0</v>
      </c>
      <c r="H58" s="10"/>
    </row>
    <row r="59" ht="60" spans="1:8">
      <c r="A59" s="8">
        <v>51</v>
      </c>
      <c r="B59" s="12" t="s">
        <v>125</v>
      </c>
      <c r="C59" s="12" t="s">
        <v>126</v>
      </c>
      <c r="D59" s="8" t="s">
        <v>81</v>
      </c>
      <c r="E59" s="11">
        <v>40</v>
      </c>
      <c r="F59" s="13"/>
      <c r="G59" s="9">
        <f t="shared" si="1"/>
        <v>0</v>
      </c>
      <c r="H59" s="10"/>
    </row>
    <row r="60" ht="60" spans="1:8">
      <c r="A60" s="8">
        <v>52</v>
      </c>
      <c r="B60" s="12" t="s">
        <v>127</v>
      </c>
      <c r="C60" s="12" t="s">
        <v>128</v>
      </c>
      <c r="D60" s="8" t="s">
        <v>44</v>
      </c>
      <c r="E60" s="11">
        <v>400</v>
      </c>
      <c r="F60" s="13"/>
      <c r="G60" s="9">
        <f t="shared" si="1"/>
        <v>0</v>
      </c>
      <c r="H60" s="10"/>
    </row>
    <row r="61" ht="96" spans="1:8">
      <c r="A61" s="8">
        <v>53</v>
      </c>
      <c r="B61" s="12" t="s">
        <v>71</v>
      </c>
      <c r="C61" s="12" t="s">
        <v>72</v>
      </c>
      <c r="D61" s="8" t="s">
        <v>44</v>
      </c>
      <c r="E61" s="11">
        <v>800</v>
      </c>
      <c r="F61" s="13"/>
      <c r="G61" s="9">
        <f t="shared" si="1"/>
        <v>0</v>
      </c>
      <c r="H61" s="10"/>
    </row>
    <row r="62" ht="84" spans="1:8">
      <c r="A62" s="8">
        <v>54</v>
      </c>
      <c r="B62" s="12" t="s">
        <v>129</v>
      </c>
      <c r="C62" s="12" t="s">
        <v>130</v>
      </c>
      <c r="D62" s="8" t="s">
        <v>131</v>
      </c>
      <c r="E62" s="11">
        <v>8</v>
      </c>
      <c r="F62" s="13"/>
      <c r="G62" s="9">
        <f t="shared" si="1"/>
        <v>0</v>
      </c>
      <c r="H62" s="10"/>
    </row>
    <row r="63" ht="84" spans="1:8">
      <c r="A63" s="8">
        <v>55</v>
      </c>
      <c r="B63" s="12" t="s">
        <v>132</v>
      </c>
      <c r="C63" s="12" t="s">
        <v>133</v>
      </c>
      <c r="D63" s="8" t="s">
        <v>131</v>
      </c>
      <c r="E63" s="11">
        <v>14</v>
      </c>
      <c r="F63" s="13"/>
      <c r="G63" s="9">
        <f t="shared" si="1"/>
        <v>0</v>
      </c>
      <c r="H63" s="10"/>
    </row>
    <row r="64" ht="60" spans="1:8">
      <c r="A64" s="8">
        <v>56</v>
      </c>
      <c r="B64" s="12" t="s">
        <v>134</v>
      </c>
      <c r="C64" s="12" t="s">
        <v>135</v>
      </c>
      <c r="D64" s="8" t="s">
        <v>136</v>
      </c>
      <c r="E64" s="11">
        <v>12</v>
      </c>
      <c r="F64" s="13"/>
      <c r="G64" s="9">
        <f t="shared" si="1"/>
        <v>0</v>
      </c>
      <c r="H64" s="10"/>
    </row>
    <row r="65" ht="24" spans="1:8">
      <c r="A65" s="8">
        <v>57</v>
      </c>
      <c r="B65" s="12" t="s">
        <v>137</v>
      </c>
      <c r="C65" s="12" t="s">
        <v>138</v>
      </c>
      <c r="D65" s="8" t="s">
        <v>47</v>
      </c>
      <c r="E65" s="11">
        <v>16</v>
      </c>
      <c r="F65" s="13"/>
      <c r="G65" s="9">
        <f t="shared" si="1"/>
        <v>0</v>
      </c>
      <c r="H65" s="10"/>
    </row>
    <row r="66" ht="108" spans="1:8">
      <c r="A66" s="8">
        <v>58</v>
      </c>
      <c r="B66" s="12" t="s">
        <v>139</v>
      </c>
      <c r="C66" s="12" t="s">
        <v>140</v>
      </c>
      <c r="D66" s="8" t="s">
        <v>81</v>
      </c>
      <c r="E66" s="11">
        <v>2</v>
      </c>
      <c r="F66" s="13"/>
      <c r="G66" s="9">
        <f t="shared" si="1"/>
        <v>0</v>
      </c>
      <c r="H66" s="10"/>
    </row>
    <row r="67" ht="108" spans="1:8">
      <c r="A67" s="8">
        <v>59</v>
      </c>
      <c r="B67" s="12" t="s">
        <v>141</v>
      </c>
      <c r="C67" s="12" t="s">
        <v>142</v>
      </c>
      <c r="D67" s="8" t="s">
        <v>81</v>
      </c>
      <c r="E67" s="11">
        <v>12</v>
      </c>
      <c r="F67" s="13"/>
      <c r="G67" s="9">
        <f t="shared" si="1"/>
        <v>0</v>
      </c>
      <c r="H67" s="10"/>
    </row>
    <row r="68" ht="108" spans="1:8">
      <c r="A68" s="8">
        <v>60</v>
      </c>
      <c r="B68" s="12" t="s">
        <v>143</v>
      </c>
      <c r="C68" s="12" t="s">
        <v>144</v>
      </c>
      <c r="D68" s="8" t="s">
        <v>37</v>
      </c>
      <c r="E68" s="11">
        <v>2</v>
      </c>
      <c r="F68" s="13"/>
      <c r="G68" s="9">
        <f t="shared" si="1"/>
        <v>0</v>
      </c>
      <c r="H68" s="10"/>
    </row>
    <row r="69" ht="36" spans="1:8">
      <c r="A69" s="8">
        <v>61</v>
      </c>
      <c r="B69" s="12" t="s">
        <v>145</v>
      </c>
      <c r="C69" s="12" t="s">
        <v>146</v>
      </c>
      <c r="D69" s="8" t="s">
        <v>112</v>
      </c>
      <c r="E69" s="11">
        <v>1</v>
      </c>
      <c r="F69" s="13"/>
      <c r="G69" s="9">
        <f t="shared" si="1"/>
        <v>0</v>
      </c>
      <c r="H69" s="10"/>
    </row>
    <row r="70" ht="120" spans="1:8">
      <c r="A70" s="8">
        <v>62</v>
      </c>
      <c r="B70" s="12" t="s">
        <v>147</v>
      </c>
      <c r="C70" s="12" t="s">
        <v>148</v>
      </c>
      <c r="D70" s="8" t="s">
        <v>149</v>
      </c>
      <c r="E70" s="8">
        <v>2500</v>
      </c>
      <c r="F70" s="13"/>
      <c r="G70" s="9">
        <f t="shared" si="1"/>
        <v>0</v>
      </c>
      <c r="H70" s="10"/>
    </row>
    <row r="71" ht="48" spans="1:8">
      <c r="A71" s="8">
        <v>63</v>
      </c>
      <c r="B71" s="12" t="s">
        <v>150</v>
      </c>
      <c r="C71" s="12" t="s">
        <v>151</v>
      </c>
      <c r="D71" s="8" t="s">
        <v>152</v>
      </c>
      <c r="E71" s="8">
        <v>1</v>
      </c>
      <c r="F71" s="13"/>
      <c r="G71" s="9">
        <f t="shared" si="1"/>
        <v>0</v>
      </c>
      <c r="H71" s="10"/>
    </row>
    <row r="72" spans="1:8">
      <c r="A72" s="8">
        <v>64</v>
      </c>
      <c r="B72" s="7" t="s">
        <v>41</v>
      </c>
      <c r="C72" s="7"/>
      <c r="D72" s="7" t="s">
        <v>34</v>
      </c>
      <c r="E72" s="8" t="s">
        <v>34</v>
      </c>
      <c r="F72" s="18"/>
      <c r="G72" s="9">
        <f>SUM(G51:G71)</f>
        <v>0</v>
      </c>
      <c r="H72" s="10"/>
    </row>
    <row r="73" ht="24" spans="1:8">
      <c r="A73" s="7"/>
      <c r="B73" s="6" t="s">
        <v>153</v>
      </c>
      <c r="C73" s="6"/>
      <c r="D73" s="6"/>
      <c r="E73" s="2"/>
      <c r="F73" s="14"/>
      <c r="G73" s="15">
        <f>G6+G10+G15+G43+G49+G72</f>
        <v>0</v>
      </c>
      <c r="H73" s="10"/>
    </row>
  </sheetData>
  <sheetProtection algorithmName="SHA-512" hashValue="iZ8C5hzXFWjgBi3GxiE5HjR45tEuTMgdkW/k8L671oayxpghlHJ0XUGEL1p1LLzI1Xq8J4dvODkjXQ8w+yfNiQ==" saltValue="k2t613Po+jjle5XxouU6+Q==" spinCount="100000" sheet="1" objects="1"/>
  <mergeCells count="1">
    <mergeCell ref="A1:H1"/>
  </mergeCells>
  <pageMargins left="0.78740157480315" right="0.78740157480315" top="0.78740157480315" bottom="0.75" header="0" footer="0"/>
  <pageSetup paperSize="9" orientation="landscape"/>
  <headerFooter/>
  <rowBreaks count="1" manualBreakCount="1">
    <brk id="7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workbookViewId="0">
      <selection activeCell="G4" sqref="G4"/>
    </sheetView>
  </sheetViews>
  <sheetFormatPr defaultColWidth="9" defaultRowHeight="14.25" outlineLevelCol="7"/>
  <cols>
    <col min="1" max="1" width="4.625" customWidth="1"/>
    <col min="2" max="2" width="23.875" customWidth="1"/>
    <col min="3" max="3" width="24.75" customWidth="1"/>
    <col min="4" max="4" width="5.25" customWidth="1"/>
    <col min="5" max="5" width="8.5" customWidth="1"/>
    <col min="6" max="6" width="17.25" customWidth="1"/>
    <col min="7" max="7" width="10.75" customWidth="1"/>
    <col min="8" max="8" width="10.5"/>
    <col min="9" max="9" width="11.5"/>
  </cols>
  <sheetData>
    <row r="1" ht="50" customHeight="1" spans="1:8">
      <c r="A1" s="1" t="s">
        <v>154</v>
      </c>
      <c r="B1" s="1"/>
      <c r="C1" s="1"/>
      <c r="D1" s="1"/>
      <c r="E1" s="1"/>
      <c r="F1" s="1"/>
      <c r="G1" s="1"/>
      <c r="H1" s="1"/>
    </row>
    <row r="2" ht="25" customHeight="1" spans="1:8">
      <c r="A2" s="2" t="s">
        <v>1</v>
      </c>
      <c r="B2" s="2" t="s">
        <v>28</v>
      </c>
      <c r="C2" s="2" t="s">
        <v>29</v>
      </c>
      <c r="D2" s="2" t="s">
        <v>30</v>
      </c>
      <c r="E2" s="2" t="s">
        <v>31</v>
      </c>
      <c r="F2" s="3" t="s">
        <v>32</v>
      </c>
      <c r="G2" s="4" t="s">
        <v>33</v>
      </c>
      <c r="H2" s="5" t="s">
        <v>4</v>
      </c>
    </row>
    <row r="3" spans="1:8">
      <c r="A3" s="2" t="s">
        <v>5</v>
      </c>
      <c r="B3" s="6" t="s">
        <v>16</v>
      </c>
      <c r="C3" s="7"/>
      <c r="D3" s="8" t="s">
        <v>34</v>
      </c>
      <c r="E3" s="8" t="s">
        <v>34</v>
      </c>
      <c r="F3" s="9"/>
      <c r="G3" s="9" t="s">
        <v>34</v>
      </c>
      <c r="H3" s="10"/>
    </row>
    <row r="4" ht="300" spans="1:8">
      <c r="A4" s="11">
        <v>1</v>
      </c>
      <c r="B4" s="12" t="s">
        <v>155</v>
      </c>
      <c r="C4" s="12" t="s">
        <v>156</v>
      </c>
      <c r="D4" s="8" t="s">
        <v>112</v>
      </c>
      <c r="E4" s="11">
        <v>8</v>
      </c>
      <c r="F4" s="13"/>
      <c r="G4" s="9">
        <f>ROUND(E4*F4,2)</f>
        <v>0</v>
      </c>
      <c r="H4" s="10"/>
    </row>
    <row r="5" ht="48" spans="1:8">
      <c r="A5" s="11">
        <v>2</v>
      </c>
      <c r="B5" s="12" t="s">
        <v>87</v>
      </c>
      <c r="C5" s="12" t="s">
        <v>88</v>
      </c>
      <c r="D5" s="8" t="s">
        <v>44</v>
      </c>
      <c r="E5" s="11">
        <v>202.4</v>
      </c>
      <c r="F5" s="13"/>
      <c r="G5" s="9">
        <f t="shared" ref="G5:G36" si="0">ROUND(E5*F5,2)</f>
        <v>0</v>
      </c>
      <c r="H5" s="10"/>
    </row>
    <row r="6" ht="60" spans="1:8">
      <c r="A6" s="11">
        <v>3</v>
      </c>
      <c r="B6" s="12" t="s">
        <v>89</v>
      </c>
      <c r="C6" s="12" t="s">
        <v>90</v>
      </c>
      <c r="D6" s="8" t="s">
        <v>91</v>
      </c>
      <c r="E6" s="11">
        <v>32</v>
      </c>
      <c r="F6" s="13"/>
      <c r="G6" s="9">
        <f t="shared" si="0"/>
        <v>0</v>
      </c>
      <c r="H6" s="10"/>
    </row>
    <row r="7" ht="36" spans="1:8">
      <c r="A7" s="11">
        <v>4</v>
      </c>
      <c r="B7" s="12" t="s">
        <v>157</v>
      </c>
      <c r="C7" s="12" t="s">
        <v>93</v>
      </c>
      <c r="D7" s="8" t="s">
        <v>40</v>
      </c>
      <c r="E7" s="11">
        <v>8</v>
      </c>
      <c r="F7" s="13"/>
      <c r="G7" s="9">
        <f t="shared" si="0"/>
        <v>0</v>
      </c>
      <c r="H7" s="10"/>
    </row>
    <row r="8" ht="409.5" spans="1:8">
      <c r="A8" s="11">
        <v>5</v>
      </c>
      <c r="B8" s="12" t="s">
        <v>158</v>
      </c>
      <c r="C8" s="12" t="s">
        <v>159</v>
      </c>
      <c r="D8" s="8" t="s">
        <v>112</v>
      </c>
      <c r="E8" s="11">
        <v>2</v>
      </c>
      <c r="F8" s="13"/>
      <c r="G8" s="9">
        <f t="shared" si="0"/>
        <v>0</v>
      </c>
      <c r="H8" s="10"/>
    </row>
    <row r="9" ht="48" spans="1:8">
      <c r="A9" s="11">
        <v>6</v>
      </c>
      <c r="B9" s="12" t="s">
        <v>87</v>
      </c>
      <c r="C9" s="12" t="s">
        <v>88</v>
      </c>
      <c r="D9" s="8" t="s">
        <v>44</v>
      </c>
      <c r="E9" s="11">
        <v>80</v>
      </c>
      <c r="F9" s="13"/>
      <c r="G9" s="9">
        <f t="shared" si="0"/>
        <v>0</v>
      </c>
      <c r="H9" s="10"/>
    </row>
    <row r="10" ht="60" spans="1:8">
      <c r="A10" s="11">
        <v>7</v>
      </c>
      <c r="B10" s="12" t="s">
        <v>160</v>
      </c>
      <c r="C10" s="12" t="s">
        <v>161</v>
      </c>
      <c r="D10" s="8" t="s">
        <v>91</v>
      </c>
      <c r="E10" s="11">
        <v>8</v>
      </c>
      <c r="F10" s="13"/>
      <c r="G10" s="9">
        <f t="shared" si="0"/>
        <v>0</v>
      </c>
      <c r="H10" s="10"/>
    </row>
    <row r="11" ht="36" spans="1:8">
      <c r="A11" s="11">
        <v>8</v>
      </c>
      <c r="B11" s="12" t="s">
        <v>157</v>
      </c>
      <c r="C11" s="12" t="s">
        <v>93</v>
      </c>
      <c r="D11" s="8" t="s">
        <v>40</v>
      </c>
      <c r="E11" s="11">
        <v>2</v>
      </c>
      <c r="F11" s="13"/>
      <c r="G11" s="9">
        <f t="shared" si="0"/>
        <v>0</v>
      </c>
      <c r="H11" s="10"/>
    </row>
    <row r="12" spans="1:8">
      <c r="A12" s="11">
        <v>9</v>
      </c>
      <c r="B12" s="7" t="s">
        <v>41</v>
      </c>
      <c r="C12" s="7"/>
      <c r="D12" s="8" t="s">
        <v>34</v>
      </c>
      <c r="E12" s="8" t="s">
        <v>34</v>
      </c>
      <c r="F12" s="13"/>
      <c r="G12" s="9">
        <f>SUM(G4:G11)</f>
        <v>0</v>
      </c>
      <c r="H12" s="10"/>
    </row>
    <row r="13" spans="1:8">
      <c r="A13" s="2" t="s">
        <v>14</v>
      </c>
      <c r="B13" s="6" t="s">
        <v>17</v>
      </c>
      <c r="C13" s="7"/>
      <c r="D13" s="8" t="s">
        <v>34</v>
      </c>
      <c r="E13" s="8" t="s">
        <v>34</v>
      </c>
      <c r="F13" s="13"/>
      <c r="G13" s="9"/>
      <c r="H13" s="10"/>
    </row>
    <row r="14" ht="300" spans="1:8">
      <c r="A14" s="11">
        <v>10</v>
      </c>
      <c r="B14" s="12" t="s">
        <v>162</v>
      </c>
      <c r="C14" s="12" t="s">
        <v>163</v>
      </c>
      <c r="D14" s="8" t="s">
        <v>112</v>
      </c>
      <c r="E14" s="11">
        <v>4</v>
      </c>
      <c r="F14" s="13"/>
      <c r="G14" s="9">
        <f t="shared" si="0"/>
        <v>0</v>
      </c>
      <c r="H14" s="10"/>
    </row>
    <row r="15" ht="48" spans="1:8">
      <c r="A15" s="11">
        <v>11</v>
      </c>
      <c r="B15" s="12" t="s">
        <v>87</v>
      </c>
      <c r="C15" s="12" t="s">
        <v>88</v>
      </c>
      <c r="D15" s="8" t="s">
        <v>44</v>
      </c>
      <c r="E15" s="11">
        <v>93.2</v>
      </c>
      <c r="F15" s="13"/>
      <c r="G15" s="9">
        <f t="shared" si="0"/>
        <v>0</v>
      </c>
      <c r="H15" s="10"/>
    </row>
    <row r="16" ht="60" spans="1:8">
      <c r="A16" s="11">
        <v>12</v>
      </c>
      <c r="B16" s="12" t="s">
        <v>89</v>
      </c>
      <c r="C16" s="12" t="s">
        <v>90</v>
      </c>
      <c r="D16" s="8" t="s">
        <v>91</v>
      </c>
      <c r="E16" s="11">
        <v>16</v>
      </c>
      <c r="F16" s="13"/>
      <c r="G16" s="9">
        <f t="shared" si="0"/>
        <v>0</v>
      </c>
      <c r="H16" s="10"/>
    </row>
    <row r="17" ht="36" spans="1:8">
      <c r="A17" s="11">
        <v>13</v>
      </c>
      <c r="B17" s="12" t="s">
        <v>157</v>
      </c>
      <c r="C17" s="12" t="s">
        <v>93</v>
      </c>
      <c r="D17" s="8" t="s">
        <v>40</v>
      </c>
      <c r="E17" s="11">
        <v>4</v>
      </c>
      <c r="F17" s="13"/>
      <c r="G17" s="9">
        <f t="shared" si="0"/>
        <v>0</v>
      </c>
      <c r="H17" s="10"/>
    </row>
    <row r="18" ht="72" spans="1:8">
      <c r="A18" s="11">
        <v>14</v>
      </c>
      <c r="B18" s="12" t="s">
        <v>164</v>
      </c>
      <c r="C18" s="12" t="s">
        <v>165</v>
      </c>
      <c r="D18" s="8" t="s">
        <v>47</v>
      </c>
      <c r="E18" s="11">
        <v>64</v>
      </c>
      <c r="F18" s="13"/>
      <c r="G18" s="9">
        <f t="shared" si="0"/>
        <v>0</v>
      </c>
      <c r="H18" s="10"/>
    </row>
    <row r="19" spans="1:8">
      <c r="A19" s="11">
        <v>15</v>
      </c>
      <c r="B19" s="7" t="s">
        <v>41</v>
      </c>
      <c r="C19" s="7"/>
      <c r="D19" s="8" t="s">
        <v>34</v>
      </c>
      <c r="E19" s="8" t="s">
        <v>34</v>
      </c>
      <c r="F19" s="13"/>
      <c r="G19" s="9">
        <f>SUM(G14:G18)</f>
        <v>0</v>
      </c>
      <c r="H19" s="10"/>
    </row>
    <row r="20" spans="1:8">
      <c r="A20" s="2" t="s">
        <v>23</v>
      </c>
      <c r="B20" s="6" t="s">
        <v>166</v>
      </c>
      <c r="C20" s="7"/>
      <c r="D20" s="8" t="s">
        <v>34</v>
      </c>
      <c r="E20" s="8" t="s">
        <v>34</v>
      </c>
      <c r="F20" s="13"/>
      <c r="G20" s="9"/>
      <c r="H20" s="10"/>
    </row>
    <row r="21" ht="96" spans="1:8">
      <c r="A21" s="11">
        <v>16</v>
      </c>
      <c r="B21" s="12" t="s">
        <v>167</v>
      </c>
      <c r="C21" s="12" t="s">
        <v>168</v>
      </c>
      <c r="D21" s="8" t="s">
        <v>152</v>
      </c>
      <c r="E21" s="11">
        <v>72.2</v>
      </c>
      <c r="F21" s="13"/>
      <c r="G21" s="9">
        <f t="shared" si="0"/>
        <v>0</v>
      </c>
      <c r="H21" s="10"/>
    </row>
    <row r="22" ht="72" spans="1:8">
      <c r="A22" s="11">
        <v>17</v>
      </c>
      <c r="B22" s="12" t="s">
        <v>169</v>
      </c>
      <c r="C22" s="12" t="s">
        <v>170</v>
      </c>
      <c r="D22" s="8" t="s">
        <v>171</v>
      </c>
      <c r="E22" s="11">
        <v>79.44</v>
      </c>
      <c r="F22" s="13"/>
      <c r="G22" s="9">
        <f t="shared" si="0"/>
        <v>0</v>
      </c>
      <c r="H22" s="10"/>
    </row>
    <row r="23" ht="84" spans="1:8">
      <c r="A23" s="11">
        <v>18</v>
      </c>
      <c r="B23" s="12" t="s">
        <v>172</v>
      </c>
      <c r="C23" s="12" t="s">
        <v>173</v>
      </c>
      <c r="D23" s="8" t="s">
        <v>171</v>
      </c>
      <c r="E23" s="11">
        <v>42.24</v>
      </c>
      <c r="F23" s="13"/>
      <c r="G23" s="9">
        <f t="shared" si="0"/>
        <v>0</v>
      </c>
      <c r="H23" s="10"/>
    </row>
    <row r="24" ht="36" spans="1:8">
      <c r="A24" s="11">
        <v>19</v>
      </c>
      <c r="B24" s="12" t="s">
        <v>174</v>
      </c>
      <c r="C24" s="12" t="s">
        <v>175</v>
      </c>
      <c r="D24" s="8" t="s">
        <v>171</v>
      </c>
      <c r="E24" s="11">
        <v>37.2</v>
      </c>
      <c r="F24" s="13"/>
      <c r="G24" s="9">
        <f t="shared" si="0"/>
        <v>0</v>
      </c>
      <c r="H24" s="10"/>
    </row>
    <row r="25" ht="96" spans="1:8">
      <c r="A25" s="11">
        <v>20</v>
      </c>
      <c r="B25" s="12" t="s">
        <v>176</v>
      </c>
      <c r="C25" s="12" t="s">
        <v>177</v>
      </c>
      <c r="D25" s="8" t="s">
        <v>171</v>
      </c>
      <c r="E25" s="11">
        <v>2.54</v>
      </c>
      <c r="F25" s="13"/>
      <c r="G25" s="9">
        <f t="shared" si="0"/>
        <v>0</v>
      </c>
      <c r="H25" s="10"/>
    </row>
    <row r="26" ht="96" spans="1:8">
      <c r="A26" s="11">
        <v>21</v>
      </c>
      <c r="B26" s="12" t="s">
        <v>178</v>
      </c>
      <c r="C26" s="12" t="s">
        <v>179</v>
      </c>
      <c r="D26" s="8" t="s">
        <v>171</v>
      </c>
      <c r="E26" s="11">
        <v>30.42</v>
      </c>
      <c r="F26" s="13"/>
      <c r="G26" s="9">
        <f t="shared" si="0"/>
        <v>0</v>
      </c>
      <c r="H26" s="10"/>
    </row>
    <row r="27" ht="132" spans="1:8">
      <c r="A27" s="11">
        <v>22</v>
      </c>
      <c r="B27" s="12" t="s">
        <v>180</v>
      </c>
      <c r="C27" s="12" t="s">
        <v>181</v>
      </c>
      <c r="D27" s="8" t="s">
        <v>171</v>
      </c>
      <c r="E27" s="11">
        <v>8.48</v>
      </c>
      <c r="F27" s="13"/>
      <c r="G27" s="9">
        <f t="shared" si="0"/>
        <v>0</v>
      </c>
      <c r="H27" s="10"/>
    </row>
    <row r="28" ht="48" spans="1:8">
      <c r="A28" s="11">
        <v>23</v>
      </c>
      <c r="B28" s="12" t="s">
        <v>182</v>
      </c>
      <c r="C28" s="12" t="s">
        <v>183</v>
      </c>
      <c r="D28" s="8" t="s">
        <v>184</v>
      </c>
      <c r="E28" s="11">
        <v>0.513</v>
      </c>
      <c r="F28" s="13"/>
      <c r="G28" s="9">
        <f t="shared" si="0"/>
        <v>0</v>
      </c>
      <c r="H28" s="10"/>
    </row>
    <row r="29" ht="48" spans="1:8">
      <c r="A29" s="11">
        <v>24</v>
      </c>
      <c r="B29" s="12" t="s">
        <v>185</v>
      </c>
      <c r="C29" s="12" t="s">
        <v>186</v>
      </c>
      <c r="D29" s="8" t="s">
        <v>184</v>
      </c>
      <c r="E29" s="11">
        <v>0.33</v>
      </c>
      <c r="F29" s="13"/>
      <c r="G29" s="9">
        <f t="shared" si="0"/>
        <v>0</v>
      </c>
      <c r="H29" s="10"/>
    </row>
    <row r="30" ht="36" spans="1:8">
      <c r="A30" s="11">
        <v>25</v>
      </c>
      <c r="B30" s="12" t="s">
        <v>187</v>
      </c>
      <c r="C30" s="12" t="s">
        <v>188</v>
      </c>
      <c r="D30" s="8" t="s">
        <v>81</v>
      </c>
      <c r="E30" s="11">
        <v>160</v>
      </c>
      <c r="F30" s="13"/>
      <c r="G30" s="9">
        <f t="shared" si="0"/>
        <v>0</v>
      </c>
      <c r="H30" s="10"/>
    </row>
    <row r="31" ht="84" spans="1:8">
      <c r="A31" s="11">
        <v>26</v>
      </c>
      <c r="B31" s="12" t="s">
        <v>189</v>
      </c>
      <c r="C31" s="12" t="s">
        <v>190</v>
      </c>
      <c r="D31" s="8" t="s">
        <v>184</v>
      </c>
      <c r="E31" s="11">
        <v>0.824</v>
      </c>
      <c r="F31" s="13"/>
      <c r="G31" s="9">
        <f t="shared" si="0"/>
        <v>0</v>
      </c>
      <c r="H31" s="10"/>
    </row>
    <row r="32" spans="1:8">
      <c r="A32" s="11">
        <v>27</v>
      </c>
      <c r="B32" s="7" t="s">
        <v>41</v>
      </c>
      <c r="C32" s="7"/>
      <c r="D32" s="8" t="s">
        <v>34</v>
      </c>
      <c r="E32" s="8" t="s">
        <v>34</v>
      </c>
      <c r="F32" s="13"/>
      <c r="G32" s="9">
        <f>SUM(G21:G31)</f>
        <v>0</v>
      </c>
      <c r="H32" s="10"/>
    </row>
    <row r="33" spans="1:8">
      <c r="A33" s="2" t="s">
        <v>54</v>
      </c>
      <c r="B33" s="6" t="s">
        <v>19</v>
      </c>
      <c r="C33" s="7"/>
      <c r="D33" s="8" t="s">
        <v>34</v>
      </c>
      <c r="E33" s="8" t="s">
        <v>34</v>
      </c>
      <c r="F33" s="13"/>
      <c r="G33" s="9"/>
      <c r="H33" s="10"/>
    </row>
    <row r="34" ht="180" spans="1:8">
      <c r="A34" s="11">
        <v>28</v>
      </c>
      <c r="B34" s="12" t="s">
        <v>191</v>
      </c>
      <c r="C34" s="12" t="s">
        <v>192</v>
      </c>
      <c r="D34" s="8" t="s">
        <v>152</v>
      </c>
      <c r="E34" s="11">
        <v>480</v>
      </c>
      <c r="F34" s="13"/>
      <c r="G34" s="9">
        <f t="shared" si="0"/>
        <v>0</v>
      </c>
      <c r="H34" s="10"/>
    </row>
    <row r="35" ht="96" spans="1:8">
      <c r="A35" s="11">
        <v>29</v>
      </c>
      <c r="B35" s="12" t="s">
        <v>193</v>
      </c>
      <c r="C35" s="12" t="s">
        <v>194</v>
      </c>
      <c r="D35" s="8" t="s">
        <v>152</v>
      </c>
      <c r="E35" s="11">
        <v>41.49</v>
      </c>
      <c r="F35" s="13"/>
      <c r="G35" s="9">
        <f t="shared" si="0"/>
        <v>0</v>
      </c>
      <c r="H35" s="10"/>
    </row>
    <row r="36" ht="72" spans="1:8">
      <c r="A36" s="11">
        <v>30</v>
      </c>
      <c r="B36" s="12" t="s">
        <v>195</v>
      </c>
      <c r="C36" s="12" t="s">
        <v>196</v>
      </c>
      <c r="D36" s="8" t="s">
        <v>152</v>
      </c>
      <c r="E36" s="11">
        <v>24</v>
      </c>
      <c r="F36" s="13"/>
      <c r="G36" s="9">
        <f t="shared" si="0"/>
        <v>0</v>
      </c>
      <c r="H36" s="10"/>
    </row>
    <row r="37" spans="1:8">
      <c r="A37" s="11">
        <v>31</v>
      </c>
      <c r="B37" s="7" t="s">
        <v>41</v>
      </c>
      <c r="C37" s="7"/>
      <c r="D37" s="8" t="s">
        <v>34</v>
      </c>
      <c r="E37" s="8" t="s">
        <v>34</v>
      </c>
      <c r="F37" s="13"/>
      <c r="G37" s="9">
        <f>SUM(G34:G36)</f>
        <v>0</v>
      </c>
      <c r="H37" s="10"/>
    </row>
    <row r="38" spans="1:8">
      <c r="A38" s="2" t="s">
        <v>98</v>
      </c>
      <c r="B38" s="6" t="s">
        <v>20</v>
      </c>
      <c r="C38" s="7"/>
      <c r="D38" s="8" t="s">
        <v>34</v>
      </c>
      <c r="E38" s="8" t="s">
        <v>34</v>
      </c>
      <c r="F38" s="13"/>
      <c r="G38" s="9"/>
      <c r="H38" s="10"/>
    </row>
    <row r="39" ht="300" spans="1:8">
      <c r="A39" s="11">
        <v>32</v>
      </c>
      <c r="B39" s="12" t="s">
        <v>20</v>
      </c>
      <c r="C39" s="12" t="s">
        <v>197</v>
      </c>
      <c r="D39" s="8" t="s">
        <v>112</v>
      </c>
      <c r="E39" s="11">
        <v>2</v>
      </c>
      <c r="F39" s="13"/>
      <c r="G39" s="9">
        <f t="shared" ref="G37:G65" si="1">ROUND(E39*F39,2)</f>
        <v>0</v>
      </c>
      <c r="H39" s="10"/>
    </row>
    <row r="40" ht="60" spans="1:8">
      <c r="A40" s="11">
        <v>33</v>
      </c>
      <c r="B40" s="12" t="s">
        <v>198</v>
      </c>
      <c r="C40" s="12" t="s">
        <v>199</v>
      </c>
      <c r="D40" s="8" t="s">
        <v>152</v>
      </c>
      <c r="E40" s="11">
        <v>30.08</v>
      </c>
      <c r="F40" s="13"/>
      <c r="G40" s="9">
        <f t="shared" si="1"/>
        <v>0</v>
      </c>
      <c r="H40" s="10"/>
    </row>
    <row r="41" ht="96" spans="1:8">
      <c r="A41" s="11">
        <v>34</v>
      </c>
      <c r="B41" s="12" t="s">
        <v>200</v>
      </c>
      <c r="C41" s="12" t="s">
        <v>201</v>
      </c>
      <c r="D41" s="8" t="s">
        <v>44</v>
      </c>
      <c r="E41" s="11">
        <v>58</v>
      </c>
      <c r="F41" s="13"/>
      <c r="G41" s="9">
        <f t="shared" si="1"/>
        <v>0</v>
      </c>
      <c r="H41" s="10"/>
    </row>
    <row r="42" ht="24" spans="1:8">
      <c r="A42" s="11">
        <v>35</v>
      </c>
      <c r="B42" s="12" t="s">
        <v>202</v>
      </c>
      <c r="C42" s="12" t="s">
        <v>203</v>
      </c>
      <c r="D42" s="8" t="s">
        <v>152</v>
      </c>
      <c r="E42" s="11">
        <v>60</v>
      </c>
      <c r="F42" s="13"/>
      <c r="G42" s="9">
        <f t="shared" si="1"/>
        <v>0</v>
      </c>
      <c r="H42" s="10"/>
    </row>
    <row r="43" ht="48" spans="1:8">
      <c r="A43" s="11">
        <v>36</v>
      </c>
      <c r="B43" s="12" t="s">
        <v>204</v>
      </c>
      <c r="C43" s="12" t="s">
        <v>205</v>
      </c>
      <c r="D43" s="8" t="s">
        <v>44</v>
      </c>
      <c r="E43" s="11">
        <v>16.8</v>
      </c>
      <c r="F43" s="13"/>
      <c r="G43" s="9">
        <f t="shared" si="1"/>
        <v>0</v>
      </c>
      <c r="H43" s="10"/>
    </row>
    <row r="44" ht="48" spans="1:8">
      <c r="A44" s="11">
        <v>37</v>
      </c>
      <c r="B44" s="12" t="s">
        <v>87</v>
      </c>
      <c r="C44" s="12" t="s">
        <v>88</v>
      </c>
      <c r="D44" s="8" t="s">
        <v>44</v>
      </c>
      <c r="E44" s="11">
        <v>50.4</v>
      </c>
      <c r="F44" s="13"/>
      <c r="G44" s="9">
        <f t="shared" si="1"/>
        <v>0</v>
      </c>
      <c r="H44" s="10"/>
    </row>
    <row r="45" ht="60" spans="1:8">
      <c r="A45" s="11">
        <v>38</v>
      </c>
      <c r="B45" s="12" t="s">
        <v>89</v>
      </c>
      <c r="C45" s="12" t="s">
        <v>90</v>
      </c>
      <c r="D45" s="8" t="s">
        <v>91</v>
      </c>
      <c r="E45" s="11">
        <v>8</v>
      </c>
      <c r="F45" s="13"/>
      <c r="G45" s="9">
        <f t="shared" si="1"/>
        <v>0</v>
      </c>
      <c r="H45" s="10"/>
    </row>
    <row r="46" ht="36" spans="1:8">
      <c r="A46" s="11">
        <v>39</v>
      </c>
      <c r="B46" s="12" t="s">
        <v>157</v>
      </c>
      <c r="C46" s="12" t="s">
        <v>93</v>
      </c>
      <c r="D46" s="8" t="s">
        <v>40</v>
      </c>
      <c r="E46" s="11">
        <v>2</v>
      </c>
      <c r="F46" s="13"/>
      <c r="G46" s="9">
        <f t="shared" si="1"/>
        <v>0</v>
      </c>
      <c r="H46" s="10"/>
    </row>
    <row r="47" spans="1:8">
      <c r="A47" s="11">
        <v>40</v>
      </c>
      <c r="B47" s="7" t="s">
        <v>41</v>
      </c>
      <c r="C47" s="7"/>
      <c r="D47" s="8" t="s">
        <v>34</v>
      </c>
      <c r="E47" s="8" t="s">
        <v>34</v>
      </c>
      <c r="F47" s="13"/>
      <c r="G47" s="9">
        <f>SUM(G39:G46)</f>
        <v>0</v>
      </c>
      <c r="H47" s="10"/>
    </row>
    <row r="48" spans="1:8">
      <c r="A48" s="2" t="s">
        <v>107</v>
      </c>
      <c r="B48" s="6" t="s">
        <v>21</v>
      </c>
      <c r="C48" s="7"/>
      <c r="D48" s="8" t="s">
        <v>34</v>
      </c>
      <c r="E48" s="8" t="s">
        <v>34</v>
      </c>
      <c r="F48" s="13"/>
      <c r="G48" s="9"/>
      <c r="H48" s="10"/>
    </row>
    <row r="49" ht="324" spans="1:8">
      <c r="A49" s="11">
        <v>41</v>
      </c>
      <c r="B49" s="12" t="s">
        <v>206</v>
      </c>
      <c r="C49" s="12" t="s">
        <v>207</v>
      </c>
      <c r="D49" s="8" t="s">
        <v>44</v>
      </c>
      <c r="E49" s="11">
        <v>40</v>
      </c>
      <c r="F49" s="13"/>
      <c r="G49" s="9">
        <f t="shared" si="1"/>
        <v>0</v>
      </c>
      <c r="H49" s="10"/>
    </row>
    <row r="50" ht="324" spans="1:8">
      <c r="A50" s="11">
        <v>42</v>
      </c>
      <c r="B50" s="12" t="s">
        <v>208</v>
      </c>
      <c r="C50" s="12" t="s">
        <v>209</v>
      </c>
      <c r="D50" s="8" t="s">
        <v>44</v>
      </c>
      <c r="E50" s="11">
        <v>75</v>
      </c>
      <c r="F50" s="13"/>
      <c r="G50" s="9">
        <f t="shared" si="1"/>
        <v>0</v>
      </c>
      <c r="H50" s="10"/>
    </row>
    <row r="51" ht="324" spans="1:8">
      <c r="A51" s="11">
        <v>43</v>
      </c>
      <c r="B51" s="12" t="s">
        <v>210</v>
      </c>
      <c r="C51" s="12" t="s">
        <v>211</v>
      </c>
      <c r="D51" s="8" t="s">
        <v>44</v>
      </c>
      <c r="E51" s="11">
        <v>62</v>
      </c>
      <c r="F51" s="13"/>
      <c r="G51" s="9">
        <f t="shared" si="1"/>
        <v>0</v>
      </c>
      <c r="H51" s="10"/>
    </row>
    <row r="52" ht="336" spans="1:8">
      <c r="A52" s="11">
        <v>44</v>
      </c>
      <c r="B52" s="12" t="s">
        <v>212</v>
      </c>
      <c r="C52" s="12" t="s">
        <v>213</v>
      </c>
      <c r="D52" s="8" t="s">
        <v>44</v>
      </c>
      <c r="E52" s="11">
        <v>35</v>
      </c>
      <c r="F52" s="13"/>
      <c r="G52" s="9">
        <f t="shared" si="1"/>
        <v>0</v>
      </c>
      <c r="H52" s="10"/>
    </row>
    <row r="53" ht="48" spans="1:8">
      <c r="A53" s="11">
        <v>45</v>
      </c>
      <c r="B53" s="12" t="s">
        <v>214</v>
      </c>
      <c r="C53" s="12" t="s">
        <v>215</v>
      </c>
      <c r="D53" s="8" t="s">
        <v>44</v>
      </c>
      <c r="E53" s="11">
        <v>368</v>
      </c>
      <c r="F53" s="13"/>
      <c r="G53" s="9">
        <f t="shared" si="1"/>
        <v>0</v>
      </c>
      <c r="H53" s="10"/>
    </row>
    <row r="54" ht="48" spans="1:8">
      <c r="A54" s="11">
        <v>46</v>
      </c>
      <c r="B54" s="12" t="s">
        <v>216</v>
      </c>
      <c r="C54" s="12" t="s">
        <v>217</v>
      </c>
      <c r="D54" s="8" t="s">
        <v>44</v>
      </c>
      <c r="E54" s="11">
        <v>19.8</v>
      </c>
      <c r="F54" s="13"/>
      <c r="G54" s="9">
        <f t="shared" si="1"/>
        <v>0</v>
      </c>
      <c r="H54" s="10"/>
    </row>
    <row r="55" ht="60" spans="1:8">
      <c r="A55" s="11">
        <v>47</v>
      </c>
      <c r="B55" s="12" t="s">
        <v>89</v>
      </c>
      <c r="C55" s="12" t="s">
        <v>90</v>
      </c>
      <c r="D55" s="8" t="s">
        <v>91</v>
      </c>
      <c r="E55" s="11">
        <v>40</v>
      </c>
      <c r="F55" s="13"/>
      <c r="G55" s="9">
        <f t="shared" si="1"/>
        <v>0</v>
      </c>
      <c r="H55" s="10"/>
    </row>
    <row r="56" ht="36" spans="1:8">
      <c r="A56" s="11">
        <v>48</v>
      </c>
      <c r="B56" s="12" t="s">
        <v>92</v>
      </c>
      <c r="C56" s="12" t="s">
        <v>93</v>
      </c>
      <c r="D56" s="8" t="s">
        <v>40</v>
      </c>
      <c r="E56" s="11">
        <v>4</v>
      </c>
      <c r="F56" s="13"/>
      <c r="G56" s="9">
        <f t="shared" si="1"/>
        <v>0</v>
      </c>
      <c r="H56" s="10"/>
    </row>
    <row r="57" spans="1:8">
      <c r="A57" s="11">
        <v>49</v>
      </c>
      <c r="B57" s="7" t="s">
        <v>41</v>
      </c>
      <c r="C57" s="7"/>
      <c r="D57" s="8" t="s">
        <v>34</v>
      </c>
      <c r="E57" s="8" t="s">
        <v>34</v>
      </c>
      <c r="F57" s="13"/>
      <c r="G57" s="9">
        <f>SUM(G49:G56)</f>
        <v>0</v>
      </c>
      <c r="H57" s="10"/>
    </row>
    <row r="58" spans="1:8">
      <c r="A58" s="2" t="s">
        <v>218</v>
      </c>
      <c r="B58" s="6" t="s">
        <v>22</v>
      </c>
      <c r="C58" s="7"/>
      <c r="D58" s="8" t="s">
        <v>34</v>
      </c>
      <c r="E58" s="8" t="s">
        <v>34</v>
      </c>
      <c r="F58" s="13"/>
      <c r="G58" s="9"/>
      <c r="H58" s="10"/>
    </row>
    <row r="59" ht="84" spans="1:8">
      <c r="A59" s="11">
        <v>50</v>
      </c>
      <c r="B59" s="12" t="s">
        <v>219</v>
      </c>
      <c r="C59" s="12" t="s">
        <v>220</v>
      </c>
      <c r="D59" s="8" t="s">
        <v>44</v>
      </c>
      <c r="E59" s="11">
        <v>1</v>
      </c>
      <c r="F59" s="13"/>
      <c r="G59" s="9">
        <f t="shared" si="1"/>
        <v>0</v>
      </c>
      <c r="H59" s="10"/>
    </row>
    <row r="60" ht="36" spans="1:8">
      <c r="A60" s="11">
        <v>51</v>
      </c>
      <c r="B60" s="12" t="s">
        <v>221</v>
      </c>
      <c r="C60" s="12" t="s">
        <v>222</v>
      </c>
      <c r="D60" s="8" t="s">
        <v>152</v>
      </c>
      <c r="E60" s="11">
        <v>137</v>
      </c>
      <c r="F60" s="13"/>
      <c r="G60" s="9">
        <f t="shared" si="1"/>
        <v>0</v>
      </c>
      <c r="H60" s="10"/>
    </row>
    <row r="61" ht="24" spans="1:8">
      <c r="A61" s="11">
        <v>52</v>
      </c>
      <c r="B61" s="12" t="s">
        <v>223</v>
      </c>
      <c r="C61" s="12" t="s">
        <v>224</v>
      </c>
      <c r="D61" s="8" t="s">
        <v>152</v>
      </c>
      <c r="E61" s="11">
        <v>137</v>
      </c>
      <c r="F61" s="13"/>
      <c r="G61" s="9">
        <f t="shared" si="1"/>
        <v>0</v>
      </c>
      <c r="H61" s="10"/>
    </row>
    <row r="62" ht="48" spans="1:8">
      <c r="A62" s="11">
        <v>53</v>
      </c>
      <c r="B62" s="12" t="s">
        <v>225</v>
      </c>
      <c r="C62" s="12" t="s">
        <v>226</v>
      </c>
      <c r="D62" s="8" t="s">
        <v>152</v>
      </c>
      <c r="E62" s="11">
        <v>137</v>
      </c>
      <c r="F62" s="13"/>
      <c r="G62" s="9">
        <f t="shared" si="1"/>
        <v>0</v>
      </c>
      <c r="H62" s="10"/>
    </row>
    <row r="63" spans="1:8">
      <c r="A63" s="11">
        <v>54</v>
      </c>
      <c r="B63" s="12" t="s">
        <v>227</v>
      </c>
      <c r="C63" s="12" t="s">
        <v>228</v>
      </c>
      <c r="D63" s="8" t="s">
        <v>152</v>
      </c>
      <c r="E63" s="11">
        <v>75</v>
      </c>
      <c r="F63" s="13"/>
      <c r="G63" s="9">
        <f t="shared" si="1"/>
        <v>0</v>
      </c>
      <c r="H63" s="10"/>
    </row>
    <row r="64" ht="24" spans="1:8">
      <c r="A64" s="11">
        <v>55</v>
      </c>
      <c r="B64" s="12" t="s">
        <v>229</v>
      </c>
      <c r="C64" s="12" t="s">
        <v>230</v>
      </c>
      <c r="D64" s="8" t="s">
        <v>152</v>
      </c>
      <c r="E64" s="11">
        <v>75</v>
      </c>
      <c r="F64" s="13"/>
      <c r="G64" s="9">
        <f t="shared" si="1"/>
        <v>0</v>
      </c>
      <c r="H64" s="10"/>
    </row>
    <row r="65" spans="1:8">
      <c r="A65" s="11">
        <v>56</v>
      </c>
      <c r="B65" s="7" t="s">
        <v>41</v>
      </c>
      <c r="C65" s="7"/>
      <c r="D65" s="7" t="s">
        <v>34</v>
      </c>
      <c r="E65" s="8" t="s">
        <v>34</v>
      </c>
      <c r="F65" s="13"/>
      <c r="G65" s="9">
        <f>SUM(G59:G64)</f>
        <v>0</v>
      </c>
      <c r="H65" s="10"/>
    </row>
    <row r="66" ht="24" spans="1:8">
      <c r="A66" s="6"/>
      <c r="B66" s="6" t="s">
        <v>231</v>
      </c>
      <c r="C66" s="6"/>
      <c r="D66" s="6"/>
      <c r="E66" s="2"/>
      <c r="F66" s="14"/>
      <c r="G66" s="15">
        <f>G12+G19+G32+G37+G47+G57+G65</f>
        <v>0</v>
      </c>
      <c r="H66" s="16"/>
    </row>
  </sheetData>
  <sheetProtection algorithmName="SHA-512" hashValue="DkAP+ioqy2POd4ZN6T3lZOaSyRDQ7hIwsa1c1rmL9Lzib+KMU19N1bcxc1ypF7MfbuAQef0a2GyHpaRdHd85PQ==" saltValue="/ftx9M4ZcCzdxvgh8TngzA==" spinCount="100000" sheet="1" objects="1"/>
  <mergeCells count="1">
    <mergeCell ref="A1:H1"/>
  </mergeCells>
  <pageMargins left="0.78740157480315" right="0.78740157480315" top="0.78740157480315" bottom="0.75" header="0" footer="0"/>
  <pageSetup paperSize="9" orientation="landscape"/>
  <headerFooter/>
  <rowBreaks count="1" manualBreakCount="1">
    <brk id="6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安装工程</vt:lpstr>
      <vt:lpstr>市政工程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2025-09-18T05:57:00Z</dcterms:created>
  <dcterms:modified xsi:type="dcterms:W3CDTF">2025-10-16T02:35:20Z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D40BD961EDF544B086461F19EFEF4E11_12</vt:lpwstr>
  </property>
  <property fmtid="{D5CDD505-2E9C-101B-9397-08002B2CF9AE}" pid="3" name="KSOProductBuildVer">
    <vt:lpwstr>2052-12.1.0.21915</vt:lpwstr>
  </property>
</Properties>
</file>