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汇总表" sheetId="3" r:id="rId1"/>
    <sheet name="安装工程" sheetId="1" r:id="rId2"/>
    <sheet name="市政工程"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<sst xmlns="http://schemas.openxmlformats.org/spreadsheetml/2006/main" count="484" uniqueCount="255">
  <si>
    <t>S66隆汉高速自隆段沿滩服务区充电站扩建项目
劳务分包工程量清单汇总表</t>
  </si>
  <si>
    <t>序号</t>
  </si>
  <si>
    <t>分部分项工程名称</t>
  </si>
  <si>
    <t>含税总价（元）</t>
  </si>
  <si>
    <t>备注</t>
  </si>
  <si>
    <t>一</t>
  </si>
  <si>
    <t>安装工程</t>
  </si>
  <si>
    <t>10kV以下架空配电线路</t>
  </si>
  <si>
    <t>电缆安装</t>
  </si>
  <si>
    <t>变压器安装</t>
  </si>
  <si>
    <t>0.4kv部分</t>
  </si>
  <si>
    <t>充电装置</t>
  </si>
  <si>
    <t>监控及其他</t>
  </si>
  <si>
    <t>合计</t>
  </si>
  <si>
    <t>二</t>
  </si>
  <si>
    <t>市政工程</t>
  </si>
  <si>
    <t>电缆沟、电缆井</t>
  </si>
  <si>
    <t>充电基础</t>
  </si>
  <si>
    <t>雨棚/车棚（2座）</t>
  </si>
  <si>
    <t>雨棚膜结构</t>
  </si>
  <si>
    <t>箱变基础</t>
  </si>
  <si>
    <t>排管</t>
  </si>
  <si>
    <t>其它</t>
  </si>
  <si>
    <t>五</t>
  </si>
  <si>
    <t>安全生产费</t>
  </si>
  <si>
    <t>安全生产费(7+15)*1.5%</t>
  </si>
  <si>
    <t>总计（7+15+17）</t>
  </si>
  <si>
    <t>S66隆汉高速自隆段沿滩服务区充电站扩建项目
劳务分包工程量清单-安装工程</t>
  </si>
  <si>
    <t>项目名称</t>
  </si>
  <si>
    <t>项目特征描述</t>
  </si>
  <si>
    <t>计量
单位</t>
  </si>
  <si>
    <t>工程量</t>
  </si>
  <si>
    <t>全费用综合单价</t>
  </si>
  <si>
    <t>合价</t>
  </si>
  <si>
    <t/>
  </si>
  <si>
    <t>10kV环网柜（不含主材）</t>
  </si>
  <si>
    <t>1.名称： 10kV环网柜（不含主材）
2.型号：详设计及供电方案要求
3.规格：详设计及供电方案要求
4.电压等级（kV）： 10kV
5.含接线等，满足设计、规范要求，基础另计
6.其他：含吊装、脚手架、工地运输（运距、运输方式自行综合考虑）、成品保护等，满足设计、规范、验收、现场实际情况等要求</t>
  </si>
  <si>
    <t>台</t>
  </si>
  <si>
    <t>输配电装置系统调试 ≤10kV交流供电 带负荷隔离开关</t>
  </si>
  <si>
    <t>1.名称：输配电装置系统调试 ≤10kV交流供电 带负荷隔离开关 
2.型号：：详见设计
3.电压等级（kV）：10kV
4.其他：满足设计、规范、验收、现场实际情况等要求，符合供电局验收及使用要求并取得合规的调试报告</t>
  </si>
  <si>
    <t>系统</t>
  </si>
  <si>
    <t>原环网柜进先柜更换电流互感器LZZBJ9-10-300/5 0.5/10P20</t>
  </si>
  <si>
    <t>1.名称：原环网柜进先柜更换电流互感器LZZBJ9-10-300/5 0.5/10P20
2.型号：原环网柜进先柜更换电流互感器LZZBJ9-10-300/5 0.5/10P20
3.规格：（电流互感器LZZBJ9-10-300/5 0.5/10P20）,详设计及供电方案要求
4.含接线等，满足设计、规范要求
5.其他：含吊装、脚手架、工地运输（运距、运输方式自行综合考虑）、成品保护等，满足设计、规范、验收、现场实际情况等要求</t>
  </si>
  <si>
    <t>组</t>
  </si>
  <si>
    <t>原环网柜进先柜更换电流互感器LZZBJ9-10-150/5 0.5/10P20</t>
  </si>
  <si>
    <t>1.名称： 原环网柜进先柜更换电流互感器LZZBJ9-10-150/5 0.5/10P20
2.型号：原环网柜进先柜更换电流互感器LZZBJ9-10-150/5 0.5/10P20
3.规格：（电流互感器LZZBJ9-10-150/5 0.5/10P20）,详设计及供电方案要求
4.含接线等，满足设计、规范要求
5.其他：含吊装、脚手架、工地运输（运距、运输方式自行综合考虑）、成品保护等，满足设计、规范、验收、现场实际情况等要求</t>
  </si>
  <si>
    <t>电流（电压）互感器误差测试</t>
  </si>
  <si>
    <t>1.名称：电流（电压）互感器误差测试
2.型号：：详见设计
3.电压等级（kV）：详设计
4.其他：满足设计、规范、验收、现场实际情况等要求，符合供电局验收及使用要求并取得合规的调试报告</t>
  </si>
  <si>
    <t>小计</t>
  </si>
  <si>
    <t>10kV电力电缆ZC-YJV22-8.7/15kV-3×185mm2（不含主材）</t>
  </si>
  <si>
    <t>1.名称：电力电缆（不含主材）
2.型号：ZC-YJV22-8.7/15kV
3.规格：3×185mm2
4.材质：铜芯带铠
5.敷设方式、部位：详见设计，各种情况综合
6.电压等级（kV）：10kV
7.地形：以现场实际情况为准
8.工地运输：运距、运输方式综合考虑
9.其他：满足设计、规范、验收、现场实际情况等要求</t>
  </si>
  <si>
    <t>m</t>
  </si>
  <si>
    <t>10kV电缆终端,3×185,户内终端,冷缩,铜等（不含主材）</t>
  </si>
  <si>
    <t>1.名称：10kV电缆终端头（不含主材）
2.型号：户内终端综合
3.规格：3×185
4.材质、类型：铜芯带铠，冷缩
5.安装部位：户内
6.电压等级（kV）10kV
7.工地运输：运距、运输方式综合考虑
8.其他：满足设计、规范、验收、现场实际情况等要求</t>
  </si>
  <si>
    <t>个</t>
  </si>
  <si>
    <t>10kV电力电缆ZC-YJV22-8.7/15kV-3×95mm2（不含主材）</t>
  </si>
  <si>
    <t>1.名称：电力电缆（不含主材）
2.型号：ZC-YJV22-8.7/15kV
3.规格：3×95mm2
4.材质：铜芯带铠
5.敷设方式、部位：详见设计，各种情况综合
6.电压等级（kV）：10kV
7.地形：以现场实际情况为准
8.工地运输：运距、运输方式综合考虑
9.其他：满足设计、规范、验收、现场实际情况等要求</t>
  </si>
  <si>
    <t>10kV电缆终端,3×95,户内终端,冷缩,铜等（不含主材）</t>
  </si>
  <si>
    <t>1.名称：10kV电缆终端头（不含主材）
2.型号：户内终端综合
3.规格：3×95
4.材质、类型：铜芯带铠，冷缩
5.安装部位：户内
6.电压等级（kV）10kV
7.工地运输：运距、运输方式综合考虑
8.其他：满足设计、规范、验收、现场实际情况等要求</t>
  </si>
  <si>
    <t>10kV电力电缆ZC-YJV22-8.7/15kV-3×70mm2（拆除）</t>
  </si>
  <si>
    <t>1.名称：电力电缆（拆除）
2.型号：ZC-YJV22-8.7/15kV
3.规格：3×70mm2
4.材质：铜芯带铠
5.敷设方式、部位：详见设计，各种情况综合
6.电压等级（kV）：10kV
7.地形：以现场实际情况为准
8.工地运输：运距、运输方式综合考虑
9.其他：满足设计、规范、验收、现场实际情况等要求</t>
  </si>
  <si>
    <t>10kV电力电缆ZC-YJV22-8.7/15kV-3×70mm2（利旧）</t>
  </si>
  <si>
    <t>1.名称：电力电缆（利旧）
2.型号：ZC-YJV22-8.7/15kV
3.规格：3×70mm2
4.材质：铜芯带铠
5.敷设方式、部位：详见设计，各种情况综合
6.电压等级（kV）：10kV
7.地形：以现场实际情况为准
8.工地运输：运距、运输方式综合考虑
9.其他：满足设计、规范、验收、现场实际情况等要求</t>
  </si>
  <si>
    <t>10kV电缆终端,3×70,户内终端,冷缩,铜等（不含主材）</t>
  </si>
  <si>
    <t>1.名称：10kV电缆终端头（不含主材）
2.型号：户内终端综合
3.规格：3×70
4.材质、类型：铜芯带铠，冷缩
5.安装部位：户内
6.电压等级（kV）10kV
7.工地运输：运距、运输方式综合考虑
8.其他：满足设计、规范、验收、现场实际情况等要求</t>
  </si>
  <si>
    <t>三</t>
  </si>
  <si>
    <t>组合型成套箱式变电站 SCB14-1250kVA（不含主材）</t>
  </si>
  <si>
    <t>1.名称：组合型成套箱式变电站 SCB14-1250kVA（不含主材）
2.规格、型号：SCB14-10/0.4-1250kVA
3.容量（KVA）：1250kVA
4.电压（KV）：10kV
5.组合形式：详设计
6.基础形式、材质、规格：综合，满足设计、规范及现场实际情况要求，基础另计
7.UPS电源及调试也已包含在箱变总价中，不再单独计算
8.其他：包含但不限于绝缘防火封堵、吊装、脚手架、工地运输（运距、运输方式自行综合考虑）等，满足设计、规范、验收、现场实际情况等要求</t>
  </si>
  <si>
    <t>组合型成套箱式变电站系统调试</t>
  </si>
  <si>
    <t>1.名称：组合型成套箱式变电站系统调试 1250kVA
2.型号：详设计
3.容量(kVA)：1250kVA
4.其他：包组合型成套箱式变电站内变压器和所有回路设备的单体及分系统调试工作及交验所需的全部调试项目，满足设计、规范、验收、现场实际情况等要求，符合供电局验收及使用要求并取得合规的调试报告</t>
  </si>
  <si>
    <t>组合型成套箱式变电站整套启动调试</t>
  </si>
  <si>
    <t>1.名称：组合型成套箱式变电站整套启动调试
2.型号：详设计
3.容量(kVA)：1250kVA
4.其他：包组合型成套箱式变电站整套启动所需的全部调试项目，满足设计、规范、验收、现场实际情况等要求，符合供电局验收及使用要求并取得合规的调试报告</t>
  </si>
  <si>
    <t>四</t>
  </si>
  <si>
    <t>电力电缆 ZC-YJV22-0.6/1kV-4×185+1×95mm2（不含主材）</t>
  </si>
  <si>
    <t>1.名称：电力电缆（不含主材）
2.型号：ZC-YJV22-0.6/1kV
3.规格：4×185+1×95mm2
4.材质：铜芯
5.敷设方式、部位：电缆沟敷设
6.电压等级（kV）：0.6/1kV
7.地形：平地</t>
  </si>
  <si>
    <t>电力电缆终端头 0.6/1kV-4×185+1×95、户内、冷缩（不含主材）</t>
  </si>
  <si>
    <t>1.名称：1kV电缆终端头（不含主材）
2.型号：4×185+1×95mm2
3.规格：终端头
4.材质、类型：冷缩
5.安装部位：户内
6.电压等级（kV）：0.6/1kV</t>
  </si>
  <si>
    <t>电力电缆 ZC-YJV22-0.6/1kV-2×120+1×70mm2（不含主材）</t>
  </si>
  <si>
    <t>1.名称：电力电缆（不含主材）
2.型号：ZC-YJV22-0.6/1kV
3.规格：2×120+1×70mm2
4.材质：铜芯
5.敷设方式、部位：电缆沟敷设
6.电压等级（kV）：0.6/1kV
7.地形：平地</t>
  </si>
  <si>
    <t>电力电缆终端头 0.6/1kV-2×120+1×70、户内、冷缩（不含主材）</t>
  </si>
  <si>
    <t>1.名称：1kV电缆终端头（不含主材）
2.型号：2×120+1×70mm2
3.规格：终端头
4.材质、类型：冷缩
5.安装部位：户内
6.电压等级（kV）：0.6/1kV</t>
  </si>
  <si>
    <t>电力电缆 ZC-YJV22-0.6/1kV-4×120+1×70mm2（不含主材）</t>
  </si>
  <si>
    <t>1.名称：电力电缆（不含主材）
2.型号：ZC-YJV22-0.6/1kV
3.规格：4×120+1×70mm2
4.材质：铜芯
5.敷设方式、部位：电缆沟敷设
6.电压等级（kV）：0.6/1kV
7.地形：平地</t>
  </si>
  <si>
    <t>电力电缆终端头 0.6/1kV-4×120+1×70、户内、冷缩（不含主材）</t>
  </si>
  <si>
    <t>1.名称：1kV电缆终端头（不含主材）
2.型号：4×120+1×70mm2
3.规格：终端头
4.材质、类型：冷缩
5.安装部位：户内
6.电压等级（kV）：0.6/1kV</t>
  </si>
  <si>
    <t>电力电缆 ZC-YJV22-0.6/1kV-5×16mm2（不含主材）</t>
  </si>
  <si>
    <t>1.名称：电力电缆（不含主材）
2.型号：ZC-YJV22-0.6/1kV
3.规格：5×16mm2
4.材质：铜芯
5.敷设方式、部位：电缆直埋
6.电压等级（kV）：1kV
7.地形：平地</t>
  </si>
  <si>
    <t>电力电缆终端头 0.6/1kV-5×16、户内、干包</t>
  </si>
  <si>
    <t>1.名称：1kV电缆终端头
2.型号：5×16mm2
3.规格：终端头
4.材质、类型：干包
5.安装部位：户内
6.电压等级（kV）：0.6/1kV</t>
  </si>
  <si>
    <t>铜芯线 BV-2.5mm2（不含主材）</t>
  </si>
  <si>
    <t>1.名称：铜芯线（不含主材）
2.型号：BV-2.5mm2
3.地形：平地、丘陵综合
4.工地运输：运距、运输方式综合考虑
5.安装方式：综合考虑
6.其他：满足设计、规范、验收、现场实际情况要求</t>
  </si>
  <si>
    <t>220V系统电源线缆 ZC-YJV-2×1.5mm2（不含主材）</t>
  </si>
  <si>
    <t>1.名称：220V系统电源线缆（不含主材）
2.型号：ZC-YJV-2×1.5mm2
3.地形：平地、丘陵综合
4.工地运输：运距、运输方式综合考虑
5.安装方式：综合考虑
6.其他：满足设计、规范、验收、现场实际情况要求</t>
  </si>
  <si>
    <t>通讯线缆 RVVSP-2×1.0mm2（不含主材）</t>
  </si>
  <si>
    <t>1.名称：通讯线缆（不含主材）
2.型号：RVVSP-2×1.0mm2
3.地形：平地、丘陵综合
4.工地运输：运距、运输方式综合考虑
5.安装方式：综合考虑
6.其他：满足设计、规范、验收、现场实际情况要求</t>
  </si>
  <si>
    <t>网络通讯线（以太网版使用） 超五类无氧铜室外线（不含主材）</t>
  </si>
  <si>
    <t>1.名称：网络通讯线（以太网版使用）（不含主材）
2.规格：超五类无氧铜室外线
3.地形：平地、丘陵综合
4.工地运输：运距、运输方式综合考虑
5.安装方式：综合考虑
6.其他：满足设计、规范、验收、现场实际情况要求</t>
  </si>
  <si>
    <t>落地式低压配电箱（不含主材）</t>
  </si>
  <si>
    <t>1.名称：落地式低压配电箱（不含主材）
2.箱体规格：具体尺寸以厂家
3.基础形式、材质、规格：不锈钢201,厚度2.0mm,防护等级为IP4X(IP54)
4.安装方式：落地式
5.其他：满足设计、规范、验收、现场实际情况要求</t>
  </si>
  <si>
    <t>套</t>
  </si>
  <si>
    <t>防火封堵泥</t>
  </si>
  <si>
    <t>1.名称：防火封堵泥
2.部位：电缆进出柜，进出电缆井等综合
3.其他：满足设计、规范、验收、现场实际情况等要求</t>
  </si>
  <si>
    <t>kg</t>
  </si>
  <si>
    <t>充电堆 480kW（不含设备）</t>
  </si>
  <si>
    <t>1.名称：充电堆 480kW（不含设备）
2.型号：液冷超充主机 480kW
3.容量（KVA）：详见设计
4.电压（KV）：详见设计
5.组合形式：详见设计
6.基础形式、材质、规格：综合，满足设计、规范及现场实际情况要求，基础另计
7.其他：含吊装、脚手架、工地运输（运距、运输方式自行综合考虑）安装交验，满足设计、规范、验收、现场实际情况等要求</t>
  </si>
  <si>
    <t>快充桩机,1机2枪（不含设备）</t>
  </si>
  <si>
    <t>1.名称：快充桩机,1机2枪（不含设备）
2.型号：详见设计
3.容量（KVA）：详见设计
4.电压（KV）：详见设计
5.组合形式：详见设计
6.基础形式、材质、规格：综合，满足设计、规范及现场实际情况要求，另列项计
7.其他：含吊装、脚手架、工地运输（运距、运输方式自行综合考虑）、安装交验，满足设计、规范、验收、现场实际情况等要求</t>
  </si>
  <si>
    <t>快充桩机,1机1枪（不含设备）</t>
  </si>
  <si>
    <t>1.名称：充电桩机,1机双枪（不含设备）
2.型号：详见设计
3.容量（KVA）：详见设计
4.电压（KV）：详见设计
5.组合形式：详见设计
6.基础形式、材质、规格：综合，满足设计、规范及现场实际情况要求，另列项计
7.其他：含吊装、脚手架、工地运输（运距、运输方式自行综合考虑）、安装交验，满足设计、规范、验收、现场实际情况等要求</t>
  </si>
  <si>
    <t>超充电桩机,1机1枪（不含设备）</t>
  </si>
  <si>
    <t>货车充电桩,1机2枪（不含设备）</t>
  </si>
  <si>
    <t>1.名称：充电桩机,1机2枪（不含设备）
2.型号：详见设计
3.容量（KVA）：详见设计
4.电压（KV）：详见设计
5.组合形式：详见设计
6.基础形式、材质、规格：综合，满足设计、规范及现场实际情况要求，另列项计
7.其他：含吊装、脚手架、工地运输（运距、运输方式自行综合考虑）、安装交验，满足设计、规范、验收、现场实际情况等要求</t>
  </si>
  <si>
    <t>六</t>
  </si>
  <si>
    <t>防撞钢管</t>
  </si>
  <si>
    <t>1.防撞护栏，材质钢管，规格钢管总长3.0m，∅76*5mm，黑黄警示标志;
2.防撞护栏离地高度≥600mm,遇防撞护栏高度影响充电桩开门检修和开启的情况，根据实际情况现场切割定制防撞护栏埋地部分套镀锌钢管(规格D83x5mm，L=400mm)，埋设深度为400m,套管缝隙处采用M30水泥砂浆灌浆密实
3.恢复地面原状
4.其它：满足设计、规范、验收、现场实际使用等要求</t>
  </si>
  <si>
    <t>货车充电桩防撞钢管</t>
  </si>
  <si>
    <t>1.防撞护栏，材质钢管，规格钢管总长12.5m，∅76*5mm，黑黄警示标志;
2.防撞护栏离地高度≥600mm,遇防撞护栏高度影响充电桩开门检修和开启的情况，根据实际情况现场切割定制防撞护栏埋地部分套镀锌钢管(规格D83x5mm，L=400mm)，埋设深度为400m,套管缝隙处采用M30水泥砂浆灌浆密实
3.恢复地面原状
4.其它：满足设计、规范、验收、现场实际使用等要求</t>
  </si>
  <si>
    <t>充电桩标识牌（含基础）</t>
  </si>
  <si>
    <t>1.标识牌规格：3710mm(h)×1620mm(w),其中标识区域为2210mm(h)×1500mm(w)标识牌采用蓝底，蓝图、白字，字体采用反光材质，板材采用不锈钢板，厚度3mm，双立柱，采用150×150镀锌管，壁厚6.0mm
2.垫层材质及厚度：100mm厚C20混凝土垫层
3.基础材质及厚度：C30混凝土基础，二次灌浆采用C35混凝土
4.土方挖填，转运、余土弃运等费用综合考虑在综合单价中
5.其他：满足设计、规范、验收、现场实际情况等要求</t>
  </si>
  <si>
    <t>座</t>
  </si>
  <si>
    <t>定制化大模型枪机（不含设备）</t>
  </si>
  <si>
    <t>1.名称：定制化大模型枪机（不含设备）
2.材料设备：定制化大模型枪机甲供
3.其他配套材料：综合考虑
4.安装包括本体安装及调试，自身运行所需系统软件的安装、调试
5.其他：满足设计、规范、验收、现场实际情况要求</t>
  </si>
  <si>
    <t>室外球形摄像头</t>
  </si>
  <si>
    <t>1.名称：室外球形摄像头
2.材料设备：室外球形摄像头甲供
3.其他配套材料：综合考虑
4.安装包括本体安装及调试，自身运行所需系统软件的安装、调试
5.其他：满足设计、规范、验收、现场实际情况要求</t>
  </si>
  <si>
    <t>NVR硬盘录像机(双盘位)（不含主材）</t>
  </si>
  <si>
    <t>1.名称：NVR硬盘录像机(双盘位)（不含主材）
2.安装包括本体安装及调试，自身运行所需系统软件的安装、调试
3.该设备放置在箱内
4.其它：满足设计、规范、验收、现场实际使用等要求</t>
  </si>
  <si>
    <t>硬盘16TB（不含主材）</t>
  </si>
  <si>
    <t>1.名称：硬盘16TB（不含主材）
2.硬盘:16TB
3.安装包括本体安装及调试，自身运行所需系统软件的安装、调试
4.该设备放置在箱内
5.其它：满足设计、规范、验收、现场实际使用等要求</t>
  </si>
  <si>
    <t>硬盘8TB（不含主材）</t>
  </si>
  <si>
    <t>1.名称：硬盘8TB（不含主材）
2.硬盘:8TB
3.安装包括本体安装及调试，自身运行所需系统软件的安装、调试
4.该设备放置在箱内
5.其它：满足设计、规范、验收、现场实际使用等要求</t>
  </si>
  <si>
    <t>交换机（24+2光口POE交换机）（不含主材）</t>
  </si>
  <si>
    <t>1.名称 :交换机（24+2光口POE交换机）（不含主材）
2.该设备放置在箱内
3.安装包括本体安装及调试，自身运行所需系统软件的安装、调试
4.其它：满足设计、规范、验收、现场实际使用等要求</t>
  </si>
  <si>
    <t>交换机（12+2光口POE交换机）（不含主材）</t>
  </si>
  <si>
    <t>1.名称 :交换机（12+2光口POE交换机）（不含主材）
2.该设备放置在箱内
3.安装包括本体安装及调试，自身运行所需系统软件的安装、调试
4.其它：满足设计、规范、验收、现场实际使用等要求</t>
  </si>
  <si>
    <t>路由器（不含主材）</t>
  </si>
  <si>
    <t>1.名称 :路由器（不含主材）
2.该设备放置在箱内
3.安装包括本体安装及调试，自身运行所需系统软件的安装、调试
4.其它：满足设计、规范、验收、现场实际使用等要求</t>
  </si>
  <si>
    <t>LED灯 50W</t>
  </si>
  <si>
    <t>1.名称：LED灯
2.规格、型号：50W 
3.安装方式：详设计
4.其他：满足设计、规范、验收、现场实际情况要求</t>
  </si>
  <si>
    <t>电线配管 PC20</t>
  </si>
  <si>
    <t>1.名称：电气配管
2.材质：PC
3.规格：PC20
4.敷设形式及部位：砖、混凝土结构暗敷</t>
  </si>
  <si>
    <t>6L水基型灭火器组</t>
  </si>
  <si>
    <t>1.名称：水基型灭火器组
2.规格、型号：6L水基型灭火器一组（含2具6L水基型灭火器和1个放置箱）
3.其他：放置手提式
4.其他：满足设计、规范、验收、现场实际情况要求</t>
  </si>
  <si>
    <t>5kg干粉灭火器组</t>
  </si>
  <si>
    <t>1.名称：干粉灭火器组
2.规格、型号：5kg干粉灭火器组（含2具5kg干粉灭火器和1个放置箱）
3.其他：放置手提式
4.其他：满足设计、规范、验收、现场实际情况要求</t>
  </si>
  <si>
    <t>电缆标志块</t>
  </si>
  <si>
    <t>1.名称：电缆标志块
2.规格型号：按业主方要求制作安装
3.其他：满足设计、规范、验收、现场实际情况等要求</t>
  </si>
  <si>
    <t>块</t>
  </si>
  <si>
    <t>电缆标志桩</t>
  </si>
  <si>
    <t>1.名称：：电缆标志块
2.材料品种：C20预制混凝土块</t>
  </si>
  <si>
    <t>车棚置“蜀道能源充电站”发光字体及标志</t>
  </si>
  <si>
    <t>1.名称：充电站车棚置棚“蜀道能源充电站”发光字体及标志
2.制作工艺：满足业主使用需求
3.尺寸：具体尺寸满足业主使用需求
4.此项费用为暂估价，最终以业主认质认价为准
5.其他：满足设计、规范、验收、现场实际情况等要求</t>
  </si>
  <si>
    <t>制度牌</t>
  </si>
  <si>
    <t>1.导视牌规格：充电站宣传海报板、灯箱（金属烤漆）
2.基层材料种类：透明耐力板；
3.面层材料种类：10mmPVC+UV喷印 
4.灯箱要求：按业主要求
5.其他：按业主要求制作安装
6.其他：满足设计、规范、验收、现场实际情况等要求</t>
  </si>
  <si>
    <t>通信屏柜（不含主材）</t>
  </si>
  <si>
    <t>1.名称：通信屏柜（不含主材）
2.该监控柜为户外型落地安装,箱体尺寸以厂家为准,防护等级为IP4X(IP54),金属外壳(不锈钢外壳),箱变内需配置三层隔板,隔板需安装为可调节高度活动隔板
3.其他：满足设计、规范、验收、现场实际情况以及消防验收等要求</t>
  </si>
  <si>
    <t>监控杆、照明杆（货车位充电桩监控）（不含主材）</t>
  </si>
  <si>
    <t>1.类型 监控杆、照明杆（货车位充电桩监控）（不含主材）
2.材质 颜色：白色；面层：喷塑，监控杆、照明杆φ180*4000mm，Q235无缝镀锌钢管，壁厚4mm；</t>
  </si>
  <si>
    <t>根</t>
  </si>
  <si>
    <t>通电措施费</t>
  </si>
  <si>
    <t>1.本项通电措施费包含保证本项目正常通电、完善供电局相关供电手续等所需的所有工作内容，由投标人自行投标报价，综合单价不作调整，整项费用包干使用结算也不用调整        
 2.所含工作内容的实施需满足设计、规范、验收、甲方以及供电局专项验收的需要，并为甲方取得合法合规用电的相关资料</t>
  </si>
  <si>
    <t>KVA</t>
  </si>
  <si>
    <t>施工围挡</t>
  </si>
  <si>
    <t>设置施工现场的围护所发生的围挡费用超过定额安全文明施工基本费的40%时，超过部分的施工现场围挡费用按该单价计算</t>
  </si>
  <si>
    <t>m2</t>
  </si>
  <si>
    <t>安装合计（6+14+18+33+39+63）</t>
  </si>
  <si>
    <t>S66隆汉高速自隆段沿滩服务区充电站扩建项目
劳务分包工程量清单-市政工程</t>
  </si>
  <si>
    <t>电缆井（直线井）铸铁井盖</t>
  </si>
  <si>
    <t>1.垫层材质及厚度 ：100mm厚碎石垫层
2.底板材质及厚度：150mm厚C25混凝土底板
3.砌筑材料品种、规格、强度等级：M10干混砌筑砂浆砖砌井壁
4.勾缝、抹面要求：内壁20mm厚M20干混抹灰砂浆抹面
5.混凝土强度等级：C25砼压顶
6.盖板材质、规格：C30混凝土盖板
7.井盖、井圈材质及规格：D400球墨铸铁井盖 Φ800
8.土方挖填，转运、余土弃运、支架、排架、防水防潮、钢筋制安、模板、脚手架、电缆沟支架、排水设施、通风窗、铁箅子、槽钢、爬梯等费用综合考虑在综合单价中
9.商品砼的外加剂、泵送费用：由投标人自己考虑在综合单价中，结算时不再调整综合单价也不增加费用
10.其他：满足设计、规范、验收、现场实际情况要求</t>
  </si>
  <si>
    <t>电缆井（转角井）铸铁井盖</t>
  </si>
  <si>
    <t>电缆井（三通井）铸铁井盖</t>
  </si>
  <si>
    <t>接地母线 热镀锌扁钢 -50×5</t>
  </si>
  <si>
    <t>1.名称：接地母线 
2.材质：热镀锌扁钢 
3.规格：-50×5 
4.安装部位：综合考虑</t>
  </si>
  <si>
    <t>接地极 ∠50×5×1500</t>
  </si>
  <si>
    <t>1.名称：接地极 
2.材质：热镀锌角钢 
3.规格：∠50×5×1500 
4.土质：综合考虑 
5.基础接地形式：详设计</t>
  </si>
  <si>
    <t>接地装置调试 独立接地装置 ≤6根接地极</t>
  </si>
  <si>
    <t>1.名称：接地装置调试
2.类别：独立接地装置 ≤6根接地极</t>
  </si>
  <si>
    <t>10kV环网柜基础</t>
  </si>
  <si>
    <t>1.垫层、基础材质及厚度 ：综合，满足设计、规范及现场实际情况要求
2.砌筑材料品种、规格、强度等级  ：综合，满足设计、规范及现场实际情况要求
3.勾缝、抹面要求  ：综合，满足设计、规范及现场实际情况要求
4.砂浆强度等级、配合比  ：综合，满足设计、规范及现场实际情况要求
5.混凝土强度等级  ：综合，满足设计、规范及现场实际情况要求
6.盖板材质、规格  ：综合，满足设计、规范及现场实际情况要求
7.井盖、井圈材质及规格  ：综合，满足设计、规范及现场实际情况要求
8.踏步材质、规格  ：综合，满足设计、规范及现场实际情况要求
9.防渗、防水要求 ：综合，满足设计、规范及现场实际情况要求
10.土方挖填，转运、余土弃运、支架、排架、预埋件、模板、脚手架、防水防潮、电缆沟支架、排水设施、通风窗、铁箅子、槽钢、爬梯等费用综合考虑在综合单价中
11.商品砼的外加剂、泵送费用：由投标人自己考虑在综合单价中，结算时不再调整综合单价也不增加费用
12.其他：满足设计、规范、验收、现场实际情况要求</t>
  </si>
  <si>
    <t>环网柜围栏(H=1.8m)（不含主材）</t>
  </si>
  <si>
    <t>1.名称：箱变围栏（不含主材）
2.材质：CPVC，高度1.8米，含配套围栏混凝土基础，专用高防腐抗紫外线，白色
3.除不含围挡材料外，其他材料在报价中综合考虑
4.其他：满足设计、规范、验收、现场实际情况要求</t>
  </si>
  <si>
    <t>基础槽钢制作、安装</t>
  </si>
  <si>
    <t>1.名称：基础槽钢制作、安装（含预埋件） 
2.材质：槽钢 
3.规格：10#</t>
  </si>
  <si>
    <t>户外接地母线 热镀锌扁钢 -50×5</t>
  </si>
  <si>
    <t>1.名称：户外接地母线 
2.材质：热镀锌扁钢 
3.规格：-50×5 
4.安装部位：综合考虑</t>
  </si>
  <si>
    <t>接地极 ∠50×5×2500</t>
  </si>
  <si>
    <t>1.名称：接地极 
2.材质：热镀锌角钢 
3.规格：∠50×5×2500 
4.土质：综合考虑 
5.基础接地形式：详设计</t>
  </si>
  <si>
    <t>充电堆基础</t>
  </si>
  <si>
    <t>1.垫层、基础材质及厚度：C15混凝土垫层
2.砌筑材料品种、规格、强度等级：M7.5干混砌筑砂浆砖砌基础
3.勾缝、抹面要求：内壁15mm厚M20干混抹灰砂浆抹面
4.混凝土强度等级：C30混凝土圈梁
5.盖板材质、规格：C30预制混凝土盖板
6.防渗、防水要求 ：综合，满足设计、规范及现场实际情况要求
7.土方挖填，转运、余土弃运、支架、排架、防水防潮、钢筋制安、模板、脚手架、电缆沟支架、排水设施、通风窗、铁箅子、槽钢、爬梯等费用综合考虑在综合单价中
8.商品砼的外加剂、泵送费用：由投标人自己考虑在综合单价中，结算时不再调整综合单价也不增加费用
9.黑黄警示标志，反光材质
10.其他：满足设计、规范、验收、现场实际情况等要求</t>
  </si>
  <si>
    <t>货车充电桩基础</t>
  </si>
  <si>
    <t>1.垫层、基础材质及厚度 ：综合，满足设计、规范及现场实际情况要求
2.砌筑材料品种、规格、强度等级  ：综合，满足设计、规范及现场实际情况要求
3.勾缝、抹面要求  ：综合，满足设计、规范及现场实际情况要求
4.砂浆强度等级、配合比  ：综合，满足设计、规范及现场实际情况要求
5.混凝土强度等级  ：综合，满足设计、规范及现场实际情况要求
6.盖板材质、规格  ：综合，满足设计、规范及现场实际情况要求
7.井盖、井圈材质及规格  ：综合，满足设计、规范及现场实际情况要求
8.踏步材质、规格  ：综合，满足设计、规范及现场实际情况要求
9.防渗、防水要求 ：综合，满足设计、规范及现场实际情况要求
10.土方挖填，转运、余土弃运、支架、排架、接地扁钢、接地极、预埋件、模板、脚手架、钢筋制安、防水防潮、电缆沟支架、排水设施、通风窗、铁箅子、槽钢、爬梯等费用综合考虑在综合单价中
11.商品砼的外加剂、泵送费用：由投标人自己考虑在综合单价中，结算时不再调整综合单价也不增加费用
12.其他：满足设计、规范、验收、现场实际情况等要求
13. 喷涂黑黄相间漆色，与水平45度角，黑黄带宽200mm，采用反光材质,在质保期内不允许有褪色、脱落、老化等现象其他详设计</t>
  </si>
  <si>
    <t>户外接地母线 热镀锌圆钢φ16</t>
  </si>
  <si>
    <t>1.名称：户外接地母线 
2.材质：热镀锌圆钢
3.规格：φ16
4.安装部位：综合考虑</t>
  </si>
  <si>
    <t>接地装置 独立接地装置 ≤6根接地极</t>
  </si>
  <si>
    <t>预制水泥块阻车器</t>
  </si>
  <si>
    <t>1.名称：预制水泥块阻车器（成品水泥限位器）
2.构件的类型 ：黑黄警示标志，反光材质，其他详设计
3.其他：满足设计、规范、验收、现场实际情况等要求</t>
  </si>
  <si>
    <t>改造电缆沟盖板</t>
  </si>
  <si>
    <t>1.改造电缆沟盖板</t>
  </si>
  <si>
    <t>人工手持式风镐拆除路面</t>
  </si>
  <si>
    <t>1.材质：混凝土面层
2.厚度：20cm
3.拆除方式综合，拆除物清运至规定地点
4.弃渣运距：暂按15km考虑，结算时按甲方确认的计算
5.其他：满足设计、规范、验收、现场实际情况等要求</t>
  </si>
  <si>
    <t>人工挖基坑土方</t>
  </si>
  <si>
    <t>1.土壤类别：综合 
2.挖土深度：综合，满足现场实际需要
3.其他：余土清运至规定地点，满足设计、规范、验收、现场实际情况等要求</t>
  </si>
  <si>
    <t>m3</t>
  </si>
  <si>
    <t>人工土方回填</t>
  </si>
  <si>
    <t>1.密实度要求：满足设计及规范要求
2.填方材料品种：土方 
3.填方粒径要求：满足设计及规范要求 
4.填方来源、运距：投标人自行考虑</t>
  </si>
  <si>
    <t>余方弃置-土方</t>
  </si>
  <si>
    <t>1.废弃料品种：土方 
2.运距：暂按15km考虑，结算时按甲方确认的计算</t>
  </si>
  <si>
    <t>垫层 C15</t>
  </si>
  <si>
    <t>1.混凝土种类：商品砼 
2.混凝土强度等级：C15
3.商品砼的模板、外加剂、泵送费用：由投标人自己考虑在综合单价中，结算时不再调整综合单价也不增加费用
4.其他：满足设计、规范、验收、现场实际情况等要求</t>
  </si>
  <si>
    <t>独立基础 C30</t>
  </si>
  <si>
    <t>1.混凝土种类：商品砼 
2.混凝土强度等级：C30
3.商品砼的模板、外加剂、泵送费用：由投标人自己考虑在综合单价中，结算时不再调整综合单价也不增加费用
4.其他：满足设计、规范、验收、现场实际情况等要求</t>
  </si>
  <si>
    <t>柱脚混凝土 C25</t>
  </si>
  <si>
    <t>1.构件的类型：柱脚混凝土
2.构件规格：详设计 
3.部位：钢柱脚 
4.混凝土种类：商品砼 
5.混凝土强度等级：C25
6.商品砼的模板、外加剂、泵送费用：由投标人自己考虑在综合单价中，结算时不再调整综合单价也不增加费用
7.其他：满足设计、规范、验收、现场实际情况等要求</t>
  </si>
  <si>
    <t>现浇构件钢筋-HRB400级钢筋 直径≤φ10</t>
  </si>
  <si>
    <t>1.钢筋种类、规格：HRB400级钢筋 直径≤φ10
2.其他：满足设计、规范、验收、现场实际情况等要求</t>
  </si>
  <si>
    <t>t</t>
  </si>
  <si>
    <t>现浇构件钢筋-HRB400级钢筋 直径φ18～25</t>
  </si>
  <si>
    <t>1.钢筋种类、规格：HRB400级钢筋 直径φ18～25
2.其他：满足设计、规范、验收、现场实际情况等要求</t>
  </si>
  <si>
    <t>预埋铁件</t>
  </si>
  <si>
    <t>1.钢材种类：满足设计及使用要求
2.规格 ：满足设计及使用要求
3.铁件尺寸：满足设计及使用要求
2、.其他：满足设计、规范、验收、现场实际情况等要求</t>
  </si>
  <si>
    <t>膜结构屋面（不含主材）</t>
  </si>
  <si>
    <t>1.膜布品种、规格：PTFE建筑膜布（不含主材）
2.支柱（网架）钢材品种、规格 ：满足设计及使用要求
3.钢丝绳品种、规格 ：满足设计及使用要求
4.除不含PTFE建筑膜布、支撑支柱等主材外，其他材料在报价中综合考虑
5.油漆品种、刷漆遍数：表面必须除锈，等级为ST3级，酚醛底漆二道，白色醇酸面漆二道，漆膜厚度不小于123μm
6.其他：满足设计、规范、验收、现场实际情况等要求</t>
  </si>
  <si>
    <t>车棚下车位标线</t>
  </si>
  <si>
    <t>1.材料品种：车棚下车位标线、“EV”字样线
2.规格要求：150宽1.8厚黄色反光涂料,热熔
3.工艺 ：满足设计及使用要求
4.线型：：满足设计及使用要求
5、其他：满足设计、规范、验收、现场实际情况等要求</t>
  </si>
  <si>
    <t>车棚下车位图标</t>
  </si>
  <si>
    <t>1.材料品种：车棚下车位图标
2.规格要求：冷漆
3.工艺 ：满足设计及使用要求
4.线型：：满足设计及使用要求
5、其他：满足设计、规范、验收、现场实际情况等要求</t>
  </si>
  <si>
    <t>1.垫层材质及厚度：200mm厚碎砖垫层
2.底板材质及厚度：100mm厚C20混凝土底板
3.砌筑材料品种、规格、强度等级：M7.5干混砌筑砂浆砖砌基础
4.勾缝、抹面要求：内壁20mm厚M20干混抹灰砂浆抹面，外壁贴白色瓷砖
5.踏步材质、规格：综合，满足设计、规范及现场实际情况要求
6.防渗、防水要求 ：综合，满足设计、规范及现场实际情况要求
7.土方挖填，转运、余土弃运、支架、排架、防水防潮、钢筋制安、模板、脚手架、电缆沟支架、排水设施、通风窗、铁箅子、槽钢、爬梯等费用综合考虑在综合单价中
8.商品砼的外加剂、泵送费用：由投标人自己考虑在综合单价中，结算时不再调整综合单价也不增加费用
9.其他：满足设计、规范、验收、现场实际情况要求</t>
  </si>
  <si>
    <t>箱变基础白色面砖</t>
  </si>
  <si>
    <t>1.名称：箱变基础面砖
2.砖品种、规格、强度等级：白色面砖 300×300 
3.砂浆强度等级、配合比：详设计</t>
  </si>
  <si>
    <t>箱变围栏(H=1.8m)（不含主材）</t>
  </si>
  <si>
    <t>1.名称：箱变围栏
2.材质：CPVC，高度1.8米，含配套围栏混凝土基础，专用高防腐抗紫外线，白色
3.除不含围挡材料外，其他材料在报价中综合考虑
4.其他：满足设计、规范、验收、现场实际情况要求</t>
  </si>
  <si>
    <t>箱变地面硬化 C15</t>
  </si>
  <si>
    <t>1.地坪厚度：15cm
2.混凝土强度等级：C15</t>
  </si>
  <si>
    <t>新建1*2孔CPVCφ150直埋通道（不含主材）</t>
  </si>
  <si>
    <t>1.名称：新建1*2孔CPVCφ150直埋通道（不含主材）
2.型号：新建1*2孔CPVCφ150直埋通道
3.规格：新建1*2孔CPVCφ150直埋通道
4.材质：CPVC管，壁厚满足设计、规范及现场实际情况要求
5.排管混凝土：详设计
6.接地 详设计
7.垫层、基础、包管、管枕等：厚度、材料品种、强度等级 ：综合，满足设计、规范及现场实际情况要求
8.排管排列形式：综合，满足设计、规范及现场实际情况要求
9.过路管加固要求：满足设计、规范及现场实际情况要求
10.土方挖填，转运、余土弃运、钢筋制安等费用综合考虑在综合单价中
11.商品砼的外加剂、泵送费用：由投标人自己考虑在综合单价中，结算时不再调整综合单价也不增加费用
12.其他：满足设计、规范、验收、现场实际情况等要求</t>
  </si>
  <si>
    <t>新建1*2孔SCφ150电缆排管（不含主材）</t>
  </si>
  <si>
    <t>1.名称：新建1*2孔SCφ150电缆排管（不含主材）
2.型号：新建1*2孔SCφ150电缆排管
3.规格：新建1*2孔SCφ150电缆排管
4.材质：SC管，壁厚满足设计、规范及现场实际情况要求
5.排管混凝土：详设计
6.接地 详设计
7.垫层、基础、包管、管枕等：厚度、材料品种、强度等级 ：综合，满足设计、规范及现场实际情况要求
8.排管排列形式：综合，满足设计、规范及现场实际情况要求
9.过路管加固要求：满足设计、规范及现场实际情况要求
10.土方挖填，转运、余土弃运、钢筋制安等费用综合考虑在综合单价中
11.商品砼的外加剂、泵送费用：由投标人自己考虑在综合单价中，结算时不再调整综合单价也不增加费用
12.其他：满足设计、规范、验收、现场实际情况等要求</t>
  </si>
  <si>
    <t>2*3*CPVCφ150+1*2*CPVCφ100孔电缆排管（不含主材）</t>
  </si>
  <si>
    <t>1.名称：2*3*CPVCφ150+1*2*CPVCφ100孔电缆排管（不含主材）
2.型号：2*3*CPVCφ150+1*2*CPVCφ100孔电缆排管
3.规格：2*3*CPVCφ150+1*2*CPVCφ100孔电缆排管
4.材质：CPVC管，壁厚满足设计、规范及现场实际情况要求
5.排管混凝土：详设计
6.接地 详设计
7.垫层、基础、包管、管枕等：厚度、材料品种、强度等级 ：综合，满足设计、规范及现场实际情况要求
8.排管排列形式：综合，满足设计、规范及现场实际情况要求
9.过路管加固要求：满足设计、规范及现场实际情况要求
10.土方挖填，转运、余土弃运、钢筋制安等费用综合考虑在综合单价中
11.商品砼的外加剂、泵送费用：由投标人自己考虑在综合单价中，结算时不再调整综合单价也不增加费用
12.其他：满足设计、规范、验收、现场实际情况等要求</t>
  </si>
  <si>
    <t>3*3*CPVCφ150+1*2*CPVCφ100孔电缆排管（不含主材）</t>
  </si>
  <si>
    <t>1.名称：3*3*CPVCφ150+1*2*CPVCφ100孔电缆排管（不含主材）
2.型号：3*3*CPVCφ150+1*2*CPVCφ100孔电缆排管
3.规格：3*3*CPVCφ150+1*2*CPVCφ100孔电缆排管
4.材质：SC管，壁厚满足设计、规范及现场实际情况要求
5.排管混凝土：详设计
6.接地 详设计
7.垫层、基础、包管、管枕等：厚度、材料品种、强度等级 ：综合，满足设计、规范及现场实际情况要求
8.排管排列形式：综合，满足设计、规范及现场实际情况要求
9.过路管加固要求：满足设计、规范及现场实际情况要求
10.土方挖填，转运、余土弃运、钢筋制安等费用综合考虑在综合单价中
11.商品砼的外加剂、泵送费用：由投标人自己考虑在综合单价中，结算时不再调整综合单价也不增加费用
12.其他：满足设计、规范、验收、现场实际情况等要求</t>
  </si>
  <si>
    <t>3*3*SCφ150+1*2*SCφ100孔电缆排管（不含主材）</t>
  </si>
  <si>
    <t>1.名称：3*3*SCφ150+1*2*SCφ100孔电缆排管（不含主材）
2.型号：3*3*SCφ150+1*2*SCφ100孔电缆排管
3.规格：3*3*SCφ150+1*2*SCφ100孔电缆排管
4.材质：SC管，壁厚满足设计、规范及现场实际情况要求
5.排管混凝土：详设计
6.接地 详设计
7.垫层、基础、包管、管枕等：厚度、材料品种、强度等级 ：综合，满足设计、规范及现场实际情况要求
8.排管排列形式：综合，满足设计、规范及现场实际情况要求
9.过路管加固要求：满足设计、规范及现场实际情况要求
10.土方挖填，转运、余土弃运、钢筋制安等费用综合考虑在综合单价中
11.商品砼的外加剂、泵送费用：由投标人自己考虑在综合单价中，结算时不再调整综合单价也不增加费用
12.其他：满足设计、规范、验收、现场实际情况等要求</t>
  </si>
  <si>
    <t>接地母线 热镀锌圆钢φ22</t>
  </si>
  <si>
    <t>1.名称：接地母线 
2.材质：热镀锌圆钢
3.规格：φ22
4.安装部位：综合考虑</t>
  </si>
  <si>
    <t>接地母线 热镀锌圆钢φ16</t>
  </si>
  <si>
    <t>1.名称：接地母线 
2.材质：热镀锌圆钢
3.规格：φ16
4.安装部位：综合考虑</t>
  </si>
  <si>
    <t>七</t>
  </si>
  <si>
    <t>排水沟、截水沟</t>
  </si>
  <si>
    <t>1.100mm厚C20砼垫层
2.200mm厚M5干混砌筑砂浆砖砌沟壁
3.内壁20mm厚M15干混防水砂浆抹面
4.400mm宽40mm厚带胶片耐轮压成品钢制篦子</t>
  </si>
  <si>
    <t>移栽景观树木＜10cm</t>
  </si>
  <si>
    <t>1.种类 ：树木＜10cm
2.起挖乔木（带土球）
3.栽植带土球乔木
4.树木支撑架
5.乔木养护</t>
  </si>
  <si>
    <t>株</t>
  </si>
  <si>
    <t>监控杆、照明杆基础（货车位充电桩监控）</t>
  </si>
  <si>
    <t>1.基础材质及厚度 ：基础规格：600*600*1200mm，C30混凝土，回填200mm
2.土方挖填，转运、余土弃运、支架、排架、接地扁钢、接地极、预埋件、模板、脚手架、防水防潮、钢筋制安、电缆沟支架、排水设施、通风窗、铁箅子、槽钢、爬梯等费用综合考虑在综合单价中
3.商品砼的外加剂、泵送费用：由投标人自己考虑在综合单价中，结算时不再调整综合单价也不增加费用
4.其他：满足设计、规范、验收、现场实际情况要求</t>
  </si>
  <si>
    <t>市政合计(13+24+35+39+48+58+62)</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</si>
</sst>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00_);[Red]\(0.00\)"/>
  </numFmts>
  <fonts count="26">
    <font>
      <sz val="12"/>
      <name val="宋体"/>
      <charset val="134"/>
    </font>
    <font>
      <b/>
      <sz val="16"/>
      <name val="宋体"/>
      <charset val="134"/>
    </font>
    <font>
      <b/>
      <sz val="10"/>
      <name val="宋体"/>
      <charset val="134"/>
    </font>
    <font>
      <sz val="10"/>
      <name val="宋体"/>
      <charset val="134"/>
    </font>
    <font>
      <b/>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41">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right"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0" fontId="0" fillId="0" borderId="1" xfId="0" applyBorder="1"/>
    <xf numFmtId="0" fontId="3" fillId="0" borderId="1" xfId="0" applyNumberFormat="1" applyFont="1" applyBorder="1" applyAlignment="1">
      <alignment horizontal="center" vertical="center" wrapText="1"/>
    </xf>
    <xf numFmtId="0" fontId="3" fillId="0" borderId="1" xfId="0" applyNumberFormat="1" applyFont="1" applyBorder="1" applyAlignment="1" applyProtection="1">
      <alignment horizontal="right" vertical="center" wrapText="1"/>
      <protection locked="0"/>
    </xf>
    <xf numFmtId="0" fontId="3" fillId="0" borderId="1" xfId="0" applyNumberFormat="1" applyFont="1" applyBorder="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pplyProtection="1">
      <alignment horizontal="right" vertical="center" wrapText="1"/>
      <protection locked="0"/>
    </xf>
    <xf numFmtId="0" fontId="2" fillId="0" borderId="1" xfId="0" applyFont="1" applyBorder="1" applyAlignment="1">
      <alignment vertical="center" wrapText="1"/>
    </xf>
    <xf numFmtId="0" fontId="2" fillId="0" borderId="1" xfId="0" applyFont="1" applyBorder="1" applyAlignment="1" applyProtection="1">
      <alignment horizontal="right" vertical="center" wrapText="1"/>
      <protection locked="0"/>
    </xf>
    <xf numFmtId="0" fontId="2" fillId="0" borderId="1" xfId="0" applyNumberFormat="1" applyFont="1" applyBorder="1" applyAlignment="1">
      <alignment horizontal="right" vertical="center" wrapText="1"/>
    </xf>
    <xf numFmtId="0" fontId="0" fillId="0" borderId="0" xfId="0" applyAlignment="1">
      <alignment horizontal="center" vertical="center"/>
    </xf>
    <xf numFmtId="176" fontId="0" fillId="0" borderId="0" xfId="0" applyNumberFormat="1" applyAlignment="1">
      <alignment horizontal="right"/>
    </xf>
    <xf numFmtId="0" fontId="4" fillId="0" borderId="0" xfId="0" applyFont="1" applyAlignment="1">
      <alignment horizontal="center" vertical="center" wrapText="1"/>
    </xf>
    <xf numFmtId="0" fontId="4" fillId="0" borderId="0" xfId="0" applyFont="1" applyAlignment="1">
      <alignment horizontal="center" vertical="center"/>
    </xf>
    <xf numFmtId="176" fontId="4" fillId="0" borderId="0" xfId="0" applyNumberFormat="1" applyFont="1" applyAlignment="1">
      <alignment horizontal="right" vertical="center"/>
    </xf>
    <xf numFmtId="177" fontId="5" fillId="0" borderId="1" xfId="49" applyNumberFormat="1" applyFont="1" applyFill="1" applyBorder="1" applyAlignment="1" applyProtection="1">
      <alignment horizontal="center" vertical="center" wrapText="1"/>
      <protection locked="0"/>
    </xf>
    <xf numFmtId="178" fontId="5" fillId="0" borderId="1" xfId="49"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right"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176" fontId="5" fillId="0" borderId="1" xfId="0" applyNumberFormat="1" applyFont="1" applyBorder="1" applyAlignment="1">
      <alignment horizontal="right" vertical="center"/>
    </xf>
    <xf numFmtId="0" fontId="0" fillId="0" borderId="1" xfId="0" applyBorder="1" applyAlignment="1">
      <alignment horizontal="center" vertical="center"/>
    </xf>
    <xf numFmtId="0" fontId="0" fillId="0" borderId="1" xfId="0" applyBorder="1" applyAlignment="1">
      <alignment vertical="center"/>
    </xf>
    <xf numFmtId="176" fontId="0" fillId="0" borderId="1" xfId="0" applyNumberFormat="1" applyBorder="1" applyAlignment="1">
      <alignment horizontal="right" vertical="center"/>
    </xf>
    <xf numFmtId="0" fontId="0" fillId="0" borderId="1" xfId="0" applyBorder="1" applyAlignment="1">
      <alignment horizontal="left" vertical="center"/>
    </xf>
    <xf numFmtId="0" fontId="0" fillId="0" borderId="0" xfId="0" applyAlignment="1">
      <alignment vertical="center"/>
    </xf>
    <xf numFmtId="176" fontId="0" fillId="0" borderId="0" xfId="0" applyNumberFormat="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tabSelected="1" zoomScale="205" zoomScaleNormal="205" workbookViewId="0">
      <selection activeCell="C2" sqref="C2"/>
    </sheetView>
  </sheetViews>
  <sheetFormatPr defaultColWidth="9" defaultRowHeight="14.25" outlineLevelCol="3"/>
  <cols>
    <col min="1" max="1" width="4.875" customWidth="1"/>
    <col min="2" max="2" width="31.25" customWidth="1"/>
    <col min="3" max="3" width="18.625" style="25" customWidth="1"/>
    <col min="4" max="4" width="24.875" customWidth="1"/>
  </cols>
  <sheetData>
    <row r="1" ht="50" customHeight="1" spans="1:4">
      <c r="A1" s="26" t="s">
        <v>0</v>
      </c>
      <c r="B1" s="27"/>
      <c r="C1" s="28"/>
      <c r="D1" s="27"/>
    </row>
    <row r="2" ht="25" customHeight="1" spans="1:4">
      <c r="A2" s="29" t="s">
        <v>1</v>
      </c>
      <c r="B2" s="30" t="s">
        <v>2</v>
      </c>
      <c r="C2" s="31" t="s">
        <v>3</v>
      </c>
      <c r="D2" s="30" t="s">
        <v>4</v>
      </c>
    </row>
    <row r="3" ht="25" customHeight="1" spans="1:4">
      <c r="A3" s="32" t="s">
        <v>5</v>
      </c>
      <c r="B3" s="33" t="s">
        <v>6</v>
      </c>
      <c r="C3" s="34"/>
      <c r="D3" s="33"/>
    </row>
    <row r="4" ht="25" customHeight="1" spans="1:4">
      <c r="A4" s="35">
        <v>1</v>
      </c>
      <c r="B4" s="36" t="s">
        <v>7</v>
      </c>
      <c r="C4" s="37">
        <f>安装工程!G9</f>
        <v>0</v>
      </c>
      <c r="D4" s="36"/>
    </row>
    <row r="5" ht="25" customHeight="1" spans="1:4">
      <c r="A5" s="35">
        <v>2</v>
      </c>
      <c r="B5" s="36" t="s">
        <v>8</v>
      </c>
      <c r="C5" s="37">
        <f>安装工程!G18</f>
        <v>0</v>
      </c>
      <c r="D5" s="36"/>
    </row>
    <row r="6" ht="25" customHeight="1" spans="1:4">
      <c r="A6" s="35">
        <v>3</v>
      </c>
      <c r="B6" s="36" t="s">
        <v>9</v>
      </c>
      <c r="C6" s="37">
        <f>安装工程!G23</f>
        <v>0</v>
      </c>
      <c r="D6" s="36"/>
    </row>
    <row r="7" ht="25" customHeight="1" spans="1:4">
      <c r="A7" s="35">
        <v>4</v>
      </c>
      <c r="B7" s="36" t="s">
        <v>10</v>
      </c>
      <c r="C7" s="37">
        <f>安装工程!G39</f>
        <v>0</v>
      </c>
      <c r="D7" s="36"/>
    </row>
    <row r="8" ht="25" customHeight="1" spans="1:4">
      <c r="A8" s="35">
        <v>5</v>
      </c>
      <c r="B8" s="36" t="s">
        <v>11</v>
      </c>
      <c r="C8" s="37">
        <f>安装工程!G46</f>
        <v>0</v>
      </c>
      <c r="D8" s="36"/>
    </row>
    <row r="9" ht="25" customHeight="1" spans="1:4">
      <c r="A9" s="35">
        <v>6</v>
      </c>
      <c r="B9" s="36" t="s">
        <v>12</v>
      </c>
      <c r="C9" s="37">
        <f>安装工程!G72</f>
        <v>0</v>
      </c>
      <c r="D9" s="36"/>
    </row>
    <row r="10" ht="25" customHeight="1" spans="1:4">
      <c r="A10" s="35">
        <v>7</v>
      </c>
      <c r="B10" s="36" t="s">
        <v>13</v>
      </c>
      <c r="C10" s="37">
        <f>SUM(C4:C9)</f>
        <v>0</v>
      </c>
      <c r="D10" s="36"/>
    </row>
    <row r="11" ht="25" customHeight="1" spans="1:4">
      <c r="A11" s="32" t="s">
        <v>14</v>
      </c>
      <c r="B11" s="33" t="s">
        <v>15</v>
      </c>
      <c r="C11" s="34"/>
      <c r="D11" s="33"/>
    </row>
    <row r="12" ht="25" customHeight="1" spans="1:4">
      <c r="A12" s="35">
        <v>8</v>
      </c>
      <c r="B12" s="36" t="s">
        <v>16</v>
      </c>
      <c r="C12" s="37">
        <f>市政工程!G16</f>
        <v>0</v>
      </c>
      <c r="D12" s="36"/>
    </row>
    <row r="13" ht="25" customHeight="1" spans="1:4">
      <c r="A13" s="35">
        <v>9</v>
      </c>
      <c r="B13" s="36" t="s">
        <v>17</v>
      </c>
      <c r="C13" s="37">
        <f>市政工程!G28</f>
        <v>0</v>
      </c>
      <c r="D13" s="36"/>
    </row>
    <row r="14" ht="25" customHeight="1" spans="1:4">
      <c r="A14" s="35">
        <v>10</v>
      </c>
      <c r="B14" s="36" t="s">
        <v>18</v>
      </c>
      <c r="C14" s="37">
        <f>市政工程!G40</f>
        <v>0</v>
      </c>
      <c r="D14" s="36"/>
    </row>
    <row r="15" ht="25" customHeight="1" spans="1:4">
      <c r="A15" s="35">
        <v>11</v>
      </c>
      <c r="B15" s="36" t="s">
        <v>19</v>
      </c>
      <c r="C15" s="37">
        <f>市政工程!G45</f>
        <v>0</v>
      </c>
      <c r="D15" s="36"/>
    </row>
    <row r="16" customFormat="1" ht="25" customHeight="1" spans="1:4">
      <c r="A16" s="35">
        <v>12</v>
      </c>
      <c r="B16" s="36" t="s">
        <v>20</v>
      </c>
      <c r="C16" s="37">
        <f>市政工程!G55</f>
        <v>0</v>
      </c>
      <c r="D16" s="36"/>
    </row>
    <row r="17" customFormat="1" ht="25" customHeight="1" spans="1:4">
      <c r="A17" s="35">
        <v>13</v>
      </c>
      <c r="B17" s="36" t="s">
        <v>21</v>
      </c>
      <c r="C17" s="37">
        <f>市政工程!G66</f>
        <v>0</v>
      </c>
      <c r="D17" s="36"/>
    </row>
    <row r="18" customFormat="1" ht="25" customHeight="1" spans="1:4">
      <c r="A18" s="35">
        <v>14</v>
      </c>
      <c r="B18" s="36" t="s">
        <v>22</v>
      </c>
      <c r="C18" s="37">
        <f>市政工程!G71</f>
        <v>0</v>
      </c>
      <c r="D18" s="36"/>
    </row>
    <row r="19" s="24" customFormat="1" ht="25" customHeight="1" spans="1:4">
      <c r="A19" s="35">
        <v>15</v>
      </c>
      <c r="B19" s="38" t="s">
        <v>13</v>
      </c>
      <c r="C19" s="37">
        <f>SUM(C12:C18)</f>
        <v>0</v>
      </c>
      <c r="D19" s="32"/>
    </row>
    <row r="20" ht="25" customHeight="1" spans="1:4">
      <c r="A20" s="32" t="s">
        <v>23</v>
      </c>
      <c r="B20" s="33" t="s">
        <v>24</v>
      </c>
      <c r="C20" s="34"/>
      <c r="D20" s="33"/>
    </row>
    <row r="21" ht="25" customHeight="1" spans="1:4">
      <c r="A21" s="35">
        <v>16</v>
      </c>
      <c r="B21" s="36" t="s">
        <v>25</v>
      </c>
      <c r="C21" s="37">
        <f>ROUND((C10+C19)*0.015,2)</f>
        <v>0</v>
      </c>
      <c r="D21" s="36"/>
    </row>
    <row r="22" ht="25" customHeight="1" spans="1:4">
      <c r="A22" s="35">
        <v>17</v>
      </c>
      <c r="B22" s="36" t="s">
        <v>13</v>
      </c>
      <c r="C22" s="37">
        <f>C21</f>
        <v>0</v>
      </c>
      <c r="D22" s="36"/>
    </row>
    <row r="23" ht="25" customHeight="1" spans="1:4">
      <c r="A23" s="32"/>
      <c r="B23" s="33" t="s">
        <v>26</v>
      </c>
      <c r="C23" s="34">
        <f>C10+C19+C22</f>
        <v>0</v>
      </c>
      <c r="D23" s="33"/>
    </row>
    <row r="24" spans="1:4">
      <c r="A24" s="24"/>
      <c r="B24" s="39"/>
      <c r="C24" s="40"/>
      <c r="D24" s="39"/>
    </row>
    <row r="25" spans="1:4">
      <c r="A25" s="24"/>
      <c r="B25" s="39"/>
      <c r="C25" s="40"/>
      <c r="D25" s="39"/>
    </row>
  </sheetData>
  <sheetProtection algorithmName="SHA-512" hashValue="CY/b/7+o9yW3K2lqJA2X07jjfo6B7LZ17n0gLu21lGX7U3eeLd8O72AgpIH/jR5un2emJEZbheuXTtdlMg2X9w==" saltValue="Wd/LW7y9hOk6TeuR8ZbmYw==" spinCount="100000" sheet="1" objects="1"/>
  <mergeCells count="1">
    <mergeCell ref="A1:D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3"/>
  <sheetViews>
    <sheetView zoomScale="130" zoomScaleNormal="130" workbookViewId="0">
      <selection activeCell="G2" sqref="G2"/>
    </sheetView>
  </sheetViews>
  <sheetFormatPr defaultColWidth="9" defaultRowHeight="14.25" outlineLevelCol="7"/>
  <cols>
    <col min="1" max="1" width="4.125" customWidth="1"/>
    <col min="2" max="2" width="23.25" style="1" customWidth="1"/>
    <col min="3" max="3" width="26.375" style="1" customWidth="1"/>
    <col min="4" max="4" width="6.125" customWidth="1"/>
    <col min="5" max="5" width="7.875" style="2" customWidth="1"/>
    <col min="6" max="6" width="12.875" style="3" customWidth="1"/>
    <col min="7" max="7" width="9.5" style="3" customWidth="1"/>
  </cols>
  <sheetData>
    <row r="1" ht="50" customHeight="1" spans="1:8">
      <c r="A1" s="4" t="s">
        <v>27</v>
      </c>
      <c r="B1" s="5"/>
      <c r="C1" s="5"/>
      <c r="D1" s="4"/>
      <c r="E1" s="4"/>
      <c r="F1" s="6"/>
      <c r="G1" s="6"/>
      <c r="H1" s="4"/>
    </row>
    <row r="2" ht="25" customHeight="1" spans="1:8">
      <c r="A2" s="7" t="s">
        <v>1</v>
      </c>
      <c r="B2" s="7" t="s">
        <v>28</v>
      </c>
      <c r="C2" s="7" t="s">
        <v>29</v>
      </c>
      <c r="D2" s="7" t="s">
        <v>30</v>
      </c>
      <c r="E2" s="7" t="s">
        <v>31</v>
      </c>
      <c r="F2" s="8" t="s">
        <v>32</v>
      </c>
      <c r="G2" s="9" t="s">
        <v>33</v>
      </c>
      <c r="H2" s="10" t="s">
        <v>4</v>
      </c>
    </row>
    <row r="3" ht="20" customHeight="1" spans="1:8">
      <c r="A3" s="7" t="s">
        <v>5</v>
      </c>
      <c r="B3" s="11" t="s">
        <v>7</v>
      </c>
      <c r="C3" s="12"/>
      <c r="D3" s="13" t="s">
        <v>34</v>
      </c>
      <c r="E3" s="13" t="s">
        <v>34</v>
      </c>
      <c r="F3" s="14" t="s">
        <v>34</v>
      </c>
      <c r="G3" s="14" t="s">
        <v>34</v>
      </c>
      <c r="H3" s="15"/>
    </row>
    <row r="4" ht="120" spans="1:8">
      <c r="A4" s="16">
        <v>1</v>
      </c>
      <c r="B4" s="12" t="s">
        <v>35</v>
      </c>
      <c r="C4" s="12" t="s">
        <v>36</v>
      </c>
      <c r="D4" s="13" t="s">
        <v>37</v>
      </c>
      <c r="E4" s="16">
        <v>2</v>
      </c>
      <c r="F4" s="17"/>
      <c r="G4" s="18">
        <f>ROUND(E4*F4,2)</f>
        <v>0</v>
      </c>
      <c r="H4" s="15"/>
    </row>
    <row r="5" ht="96" spans="1:8">
      <c r="A5" s="16">
        <v>2</v>
      </c>
      <c r="B5" s="12" t="s">
        <v>38</v>
      </c>
      <c r="C5" s="12" t="s">
        <v>39</v>
      </c>
      <c r="D5" s="13" t="s">
        <v>40</v>
      </c>
      <c r="E5" s="16">
        <v>2</v>
      </c>
      <c r="F5" s="17"/>
      <c r="G5" s="18">
        <f>ROUND(E5*F5,2)</f>
        <v>0</v>
      </c>
      <c r="H5" s="15"/>
    </row>
    <row r="6" ht="168" spans="1:8">
      <c r="A6" s="16">
        <v>3</v>
      </c>
      <c r="B6" s="12" t="s">
        <v>41</v>
      </c>
      <c r="C6" s="12" t="s">
        <v>42</v>
      </c>
      <c r="D6" s="13" t="s">
        <v>43</v>
      </c>
      <c r="E6" s="16">
        <v>1</v>
      </c>
      <c r="F6" s="17"/>
      <c r="G6" s="18">
        <f>ROUND(E6*F6,2)</f>
        <v>0</v>
      </c>
      <c r="H6" s="15"/>
    </row>
    <row r="7" ht="168" spans="1:8">
      <c r="A7" s="16">
        <v>4</v>
      </c>
      <c r="B7" s="12" t="s">
        <v>44</v>
      </c>
      <c r="C7" s="12" t="s">
        <v>45</v>
      </c>
      <c r="D7" s="13" t="s">
        <v>43</v>
      </c>
      <c r="E7" s="16">
        <v>2</v>
      </c>
      <c r="F7" s="17"/>
      <c r="G7" s="18">
        <f>ROUND(E7*F7,2)</f>
        <v>0</v>
      </c>
      <c r="H7" s="15"/>
    </row>
    <row r="8" ht="96" spans="1:8">
      <c r="A8" s="16">
        <v>5</v>
      </c>
      <c r="B8" s="12" t="s">
        <v>46</v>
      </c>
      <c r="C8" s="12" t="s">
        <v>47</v>
      </c>
      <c r="D8" s="13" t="s">
        <v>43</v>
      </c>
      <c r="E8" s="16">
        <v>3</v>
      </c>
      <c r="F8" s="17"/>
      <c r="G8" s="18">
        <f>ROUND(E8*F8,2)</f>
        <v>0</v>
      </c>
      <c r="H8" s="15"/>
    </row>
    <row r="9" ht="20" customHeight="1" spans="1:8">
      <c r="A9" s="16">
        <v>6</v>
      </c>
      <c r="B9" s="12" t="s">
        <v>48</v>
      </c>
      <c r="C9" s="12"/>
      <c r="D9" s="13" t="s">
        <v>34</v>
      </c>
      <c r="E9" s="13" t="s">
        <v>34</v>
      </c>
      <c r="F9" s="17"/>
      <c r="G9" s="18">
        <f>SUM(G4:G8)</f>
        <v>0</v>
      </c>
      <c r="H9" s="15"/>
    </row>
    <row r="10" ht="20" customHeight="1" spans="1:8">
      <c r="A10" s="7" t="s">
        <v>14</v>
      </c>
      <c r="B10" s="11" t="s">
        <v>8</v>
      </c>
      <c r="C10" s="12"/>
      <c r="D10" s="13" t="s">
        <v>34</v>
      </c>
      <c r="E10" s="13" t="s">
        <v>34</v>
      </c>
      <c r="F10" s="17"/>
      <c r="G10" s="18"/>
      <c r="H10" s="15"/>
    </row>
    <row r="11" ht="144" spans="1:8">
      <c r="A11" s="13">
        <v>7</v>
      </c>
      <c r="B11" s="12" t="s">
        <v>49</v>
      </c>
      <c r="C11" s="12" t="s">
        <v>50</v>
      </c>
      <c r="D11" s="13" t="s">
        <v>51</v>
      </c>
      <c r="E11" s="16">
        <v>362</v>
      </c>
      <c r="F11" s="17"/>
      <c r="G11" s="18">
        <f t="shared" ref="G11:G17" si="0">ROUND(E11*F11,2)</f>
        <v>0</v>
      </c>
      <c r="H11" s="15"/>
    </row>
    <row r="12" ht="132" spans="1:8">
      <c r="A12" s="13">
        <v>8</v>
      </c>
      <c r="B12" s="12" t="s">
        <v>52</v>
      </c>
      <c r="C12" s="12" t="s">
        <v>53</v>
      </c>
      <c r="D12" s="13" t="s">
        <v>54</v>
      </c>
      <c r="E12" s="16">
        <v>2</v>
      </c>
      <c r="F12" s="17"/>
      <c r="G12" s="18">
        <f t="shared" si="0"/>
        <v>0</v>
      </c>
      <c r="H12" s="15"/>
    </row>
    <row r="13" ht="144" spans="1:8">
      <c r="A13" s="13">
        <v>9</v>
      </c>
      <c r="B13" s="12" t="s">
        <v>55</v>
      </c>
      <c r="C13" s="12" t="s">
        <v>56</v>
      </c>
      <c r="D13" s="13" t="s">
        <v>51</v>
      </c>
      <c r="E13" s="16">
        <v>345</v>
      </c>
      <c r="F13" s="17"/>
      <c r="G13" s="18">
        <f t="shared" si="0"/>
        <v>0</v>
      </c>
      <c r="H13" s="15"/>
    </row>
    <row r="14" ht="132" spans="1:8">
      <c r="A14" s="13">
        <v>10</v>
      </c>
      <c r="B14" s="12" t="s">
        <v>57</v>
      </c>
      <c r="C14" s="12" t="s">
        <v>58</v>
      </c>
      <c r="D14" s="13" t="s">
        <v>54</v>
      </c>
      <c r="E14" s="16">
        <v>2</v>
      </c>
      <c r="F14" s="17"/>
      <c r="G14" s="18">
        <f t="shared" si="0"/>
        <v>0</v>
      </c>
      <c r="H14" s="15"/>
    </row>
    <row r="15" ht="144" spans="1:8">
      <c r="A15" s="13">
        <v>11</v>
      </c>
      <c r="B15" s="12" t="s">
        <v>59</v>
      </c>
      <c r="C15" s="12" t="s">
        <v>60</v>
      </c>
      <c r="D15" s="13" t="s">
        <v>51</v>
      </c>
      <c r="E15" s="16">
        <v>322</v>
      </c>
      <c r="F15" s="17"/>
      <c r="G15" s="18">
        <f t="shared" si="0"/>
        <v>0</v>
      </c>
      <c r="H15" s="15"/>
    </row>
    <row r="16" ht="144" spans="1:8">
      <c r="A16" s="13">
        <v>12</v>
      </c>
      <c r="B16" s="12" t="s">
        <v>61</v>
      </c>
      <c r="C16" s="12" t="s">
        <v>62</v>
      </c>
      <c r="D16" s="13" t="s">
        <v>51</v>
      </c>
      <c r="E16" s="16">
        <v>95</v>
      </c>
      <c r="F16" s="17"/>
      <c r="G16" s="18">
        <f t="shared" si="0"/>
        <v>0</v>
      </c>
      <c r="H16" s="15"/>
    </row>
    <row r="17" ht="132" spans="1:8">
      <c r="A17" s="13">
        <v>13</v>
      </c>
      <c r="B17" s="12" t="s">
        <v>63</v>
      </c>
      <c r="C17" s="12" t="s">
        <v>64</v>
      </c>
      <c r="D17" s="13" t="s">
        <v>54</v>
      </c>
      <c r="E17" s="16">
        <v>8</v>
      </c>
      <c r="F17" s="17"/>
      <c r="G17" s="18">
        <f t="shared" si="0"/>
        <v>0</v>
      </c>
      <c r="H17" s="15"/>
    </row>
    <row r="18" ht="20" customHeight="1" spans="1:8">
      <c r="A18" s="13">
        <v>14</v>
      </c>
      <c r="B18" s="12" t="s">
        <v>48</v>
      </c>
      <c r="C18" s="12"/>
      <c r="D18" s="13" t="s">
        <v>34</v>
      </c>
      <c r="E18" s="13" t="s">
        <v>34</v>
      </c>
      <c r="F18" s="17"/>
      <c r="G18" s="18">
        <f>SUM(G11:G17)</f>
        <v>0</v>
      </c>
      <c r="H18" s="15"/>
    </row>
    <row r="19" ht="20" customHeight="1" spans="1:8">
      <c r="A19" s="7" t="s">
        <v>65</v>
      </c>
      <c r="B19" s="11" t="s">
        <v>9</v>
      </c>
      <c r="C19" s="12"/>
      <c r="D19" s="13" t="s">
        <v>34</v>
      </c>
      <c r="E19" s="13" t="s">
        <v>34</v>
      </c>
      <c r="F19" s="17"/>
      <c r="G19" s="18"/>
      <c r="H19" s="15"/>
    </row>
    <row r="20" ht="204" spans="1:8">
      <c r="A20" s="13">
        <v>15</v>
      </c>
      <c r="B20" s="12" t="s">
        <v>66</v>
      </c>
      <c r="C20" s="12" t="s">
        <v>67</v>
      </c>
      <c r="D20" s="13" t="s">
        <v>37</v>
      </c>
      <c r="E20" s="16">
        <v>2</v>
      </c>
      <c r="F20" s="17"/>
      <c r="G20" s="18">
        <f>ROUND(E20*F20,2)</f>
        <v>0</v>
      </c>
      <c r="H20" s="15"/>
    </row>
    <row r="21" ht="132" spans="1:8">
      <c r="A21" s="13">
        <v>16</v>
      </c>
      <c r="B21" s="12" t="s">
        <v>68</v>
      </c>
      <c r="C21" s="12" t="s">
        <v>69</v>
      </c>
      <c r="D21" s="13" t="s">
        <v>40</v>
      </c>
      <c r="E21" s="16">
        <v>2</v>
      </c>
      <c r="F21" s="17"/>
      <c r="G21" s="18">
        <f>ROUND(E21*F21,2)</f>
        <v>0</v>
      </c>
      <c r="H21" s="15"/>
    </row>
    <row r="22" ht="108" spans="1:8">
      <c r="A22" s="13">
        <v>17</v>
      </c>
      <c r="B22" s="12" t="s">
        <v>70</v>
      </c>
      <c r="C22" s="12" t="s">
        <v>71</v>
      </c>
      <c r="D22" s="13" t="s">
        <v>37</v>
      </c>
      <c r="E22" s="16">
        <v>2</v>
      </c>
      <c r="F22" s="17"/>
      <c r="G22" s="18">
        <f>ROUND(E22*F22,2)</f>
        <v>0</v>
      </c>
      <c r="H22" s="15"/>
    </row>
    <row r="23" ht="20" customHeight="1" spans="1:8">
      <c r="A23" s="13">
        <v>18</v>
      </c>
      <c r="B23" s="12" t="s">
        <v>48</v>
      </c>
      <c r="C23" s="12"/>
      <c r="D23" s="13" t="s">
        <v>34</v>
      </c>
      <c r="E23" s="13" t="s">
        <v>34</v>
      </c>
      <c r="F23" s="17"/>
      <c r="G23" s="18">
        <f>SUM(G20:G22)</f>
        <v>0</v>
      </c>
      <c r="H23" s="15"/>
    </row>
    <row r="24" ht="20" customHeight="1" spans="1:8">
      <c r="A24" s="7" t="s">
        <v>72</v>
      </c>
      <c r="B24" s="11" t="s">
        <v>10</v>
      </c>
      <c r="C24" s="12"/>
      <c r="D24" s="13" t="s">
        <v>34</v>
      </c>
      <c r="E24" s="13" t="s">
        <v>34</v>
      </c>
      <c r="F24" s="17"/>
      <c r="G24" s="18"/>
      <c r="H24" s="15"/>
    </row>
    <row r="25" ht="84" spans="1:8">
      <c r="A25" s="13">
        <v>19</v>
      </c>
      <c r="B25" s="12" t="s">
        <v>73</v>
      </c>
      <c r="C25" s="12" t="s">
        <v>74</v>
      </c>
      <c r="D25" s="13" t="s">
        <v>51</v>
      </c>
      <c r="E25" s="16">
        <v>600</v>
      </c>
      <c r="F25" s="17"/>
      <c r="G25" s="18">
        <f t="shared" ref="G25:G36" si="1">ROUND(E25*F25,2)</f>
        <v>0</v>
      </c>
      <c r="H25" s="15"/>
    </row>
    <row r="26" ht="84" spans="1:8">
      <c r="A26" s="13">
        <v>20</v>
      </c>
      <c r="B26" s="12" t="s">
        <v>75</v>
      </c>
      <c r="C26" s="12" t="s">
        <v>76</v>
      </c>
      <c r="D26" s="13" t="s">
        <v>54</v>
      </c>
      <c r="E26" s="16">
        <v>16</v>
      </c>
      <c r="F26" s="17"/>
      <c r="G26" s="18">
        <f t="shared" si="1"/>
        <v>0</v>
      </c>
      <c r="H26" s="15"/>
    </row>
    <row r="27" ht="84" spans="1:8">
      <c r="A27" s="13">
        <v>21</v>
      </c>
      <c r="B27" s="12" t="s">
        <v>77</v>
      </c>
      <c r="C27" s="12" t="s">
        <v>78</v>
      </c>
      <c r="D27" s="13" t="s">
        <v>51</v>
      </c>
      <c r="E27" s="16">
        <v>130</v>
      </c>
      <c r="F27" s="17"/>
      <c r="G27" s="18">
        <f t="shared" si="1"/>
        <v>0</v>
      </c>
      <c r="H27" s="15"/>
    </row>
    <row r="28" ht="84" spans="1:8">
      <c r="A28" s="13">
        <v>22</v>
      </c>
      <c r="B28" s="12" t="s">
        <v>79</v>
      </c>
      <c r="C28" s="12" t="s">
        <v>80</v>
      </c>
      <c r="D28" s="13" t="s">
        <v>54</v>
      </c>
      <c r="E28" s="16">
        <v>4</v>
      </c>
      <c r="F28" s="17"/>
      <c r="G28" s="18">
        <f t="shared" si="1"/>
        <v>0</v>
      </c>
      <c r="H28" s="15"/>
    </row>
    <row r="29" ht="84" spans="1:8">
      <c r="A29" s="13">
        <v>23</v>
      </c>
      <c r="B29" s="12" t="s">
        <v>81</v>
      </c>
      <c r="C29" s="12" t="s">
        <v>82</v>
      </c>
      <c r="D29" s="13" t="s">
        <v>51</v>
      </c>
      <c r="E29" s="16">
        <v>545</v>
      </c>
      <c r="F29" s="17"/>
      <c r="G29" s="18">
        <f t="shared" si="1"/>
        <v>0</v>
      </c>
      <c r="H29" s="15"/>
    </row>
    <row r="30" ht="84" spans="1:8">
      <c r="A30" s="13">
        <v>24</v>
      </c>
      <c r="B30" s="12" t="s">
        <v>83</v>
      </c>
      <c r="C30" s="12" t="s">
        <v>84</v>
      </c>
      <c r="D30" s="13" t="s">
        <v>54</v>
      </c>
      <c r="E30" s="16">
        <v>24</v>
      </c>
      <c r="F30" s="17"/>
      <c r="G30" s="18">
        <f t="shared" si="1"/>
        <v>0</v>
      </c>
      <c r="H30" s="15"/>
    </row>
    <row r="31" ht="84" spans="1:8">
      <c r="A31" s="13">
        <v>25</v>
      </c>
      <c r="B31" s="12" t="s">
        <v>85</v>
      </c>
      <c r="C31" s="12" t="s">
        <v>86</v>
      </c>
      <c r="D31" s="13" t="s">
        <v>51</v>
      </c>
      <c r="E31" s="16">
        <v>300</v>
      </c>
      <c r="F31" s="17"/>
      <c r="G31" s="18">
        <f t="shared" si="1"/>
        <v>0</v>
      </c>
      <c r="H31" s="15"/>
    </row>
    <row r="32" ht="72" spans="1:8">
      <c r="A32" s="13">
        <v>26</v>
      </c>
      <c r="B32" s="12" t="s">
        <v>87</v>
      </c>
      <c r="C32" s="12" t="s">
        <v>88</v>
      </c>
      <c r="D32" s="13" t="s">
        <v>54</v>
      </c>
      <c r="E32" s="16">
        <v>8</v>
      </c>
      <c r="F32" s="17"/>
      <c r="G32" s="18">
        <f t="shared" si="1"/>
        <v>0</v>
      </c>
      <c r="H32" s="15"/>
    </row>
    <row r="33" ht="96" spans="1:8">
      <c r="A33" s="13">
        <v>27</v>
      </c>
      <c r="B33" s="12" t="s">
        <v>89</v>
      </c>
      <c r="C33" s="12" t="s">
        <v>90</v>
      </c>
      <c r="D33" s="13" t="s">
        <v>51</v>
      </c>
      <c r="E33" s="16">
        <v>600</v>
      </c>
      <c r="F33" s="17"/>
      <c r="G33" s="18">
        <f t="shared" si="1"/>
        <v>0</v>
      </c>
      <c r="H33" s="15"/>
    </row>
    <row r="34" ht="108" spans="1:8">
      <c r="A34" s="13">
        <v>28</v>
      </c>
      <c r="B34" s="12" t="s">
        <v>91</v>
      </c>
      <c r="C34" s="12" t="s">
        <v>92</v>
      </c>
      <c r="D34" s="13" t="s">
        <v>51</v>
      </c>
      <c r="E34" s="16">
        <v>650</v>
      </c>
      <c r="F34" s="17"/>
      <c r="G34" s="18">
        <f t="shared" si="1"/>
        <v>0</v>
      </c>
      <c r="H34" s="15"/>
    </row>
    <row r="35" ht="96" spans="1:8">
      <c r="A35" s="13">
        <v>29</v>
      </c>
      <c r="B35" s="12" t="s">
        <v>93</v>
      </c>
      <c r="C35" s="12" t="s">
        <v>94</v>
      </c>
      <c r="D35" s="13" t="s">
        <v>51</v>
      </c>
      <c r="E35" s="16">
        <v>280</v>
      </c>
      <c r="F35" s="17"/>
      <c r="G35" s="18">
        <f t="shared" si="1"/>
        <v>0</v>
      </c>
      <c r="H35" s="15"/>
    </row>
    <row r="36" ht="108" spans="1:8">
      <c r="A36" s="13">
        <v>30</v>
      </c>
      <c r="B36" s="12" t="s">
        <v>95</v>
      </c>
      <c r="C36" s="12" t="s">
        <v>96</v>
      </c>
      <c r="D36" s="13" t="s">
        <v>51</v>
      </c>
      <c r="E36" s="16">
        <v>850</v>
      </c>
      <c r="F36" s="17"/>
      <c r="G36" s="18">
        <f t="shared" si="1"/>
        <v>0</v>
      </c>
      <c r="H36" s="15"/>
    </row>
    <row r="37" ht="108" spans="1:8">
      <c r="A37" s="13">
        <v>31</v>
      </c>
      <c r="B37" s="12" t="s">
        <v>97</v>
      </c>
      <c r="C37" s="12" t="s">
        <v>98</v>
      </c>
      <c r="D37" s="13" t="s">
        <v>99</v>
      </c>
      <c r="E37" s="16">
        <v>4</v>
      </c>
      <c r="F37" s="17"/>
      <c r="G37" s="18">
        <f t="shared" ref="G37:G71" si="2">ROUND(E37*F37,2)</f>
        <v>0</v>
      </c>
      <c r="H37" s="15"/>
    </row>
    <row r="38" ht="60" spans="1:8">
      <c r="A38" s="13">
        <v>32</v>
      </c>
      <c r="B38" s="12" t="s">
        <v>100</v>
      </c>
      <c r="C38" s="12" t="s">
        <v>101</v>
      </c>
      <c r="D38" s="13" t="s">
        <v>102</v>
      </c>
      <c r="E38" s="16">
        <v>100</v>
      </c>
      <c r="F38" s="17"/>
      <c r="G38" s="18">
        <f t="shared" si="2"/>
        <v>0</v>
      </c>
      <c r="H38" s="15"/>
    </row>
    <row r="39" ht="20" customHeight="1" spans="1:8">
      <c r="A39" s="13">
        <v>33</v>
      </c>
      <c r="B39" s="12" t="s">
        <v>48</v>
      </c>
      <c r="C39" s="12"/>
      <c r="D39" s="13" t="s">
        <v>34</v>
      </c>
      <c r="E39" s="13" t="s">
        <v>34</v>
      </c>
      <c r="F39" s="17"/>
      <c r="G39" s="18">
        <f>SUM(G25:G38)</f>
        <v>0</v>
      </c>
      <c r="H39" s="15"/>
    </row>
    <row r="40" ht="20" customHeight="1" spans="1:8">
      <c r="A40" s="7" t="s">
        <v>23</v>
      </c>
      <c r="B40" s="11" t="s">
        <v>11</v>
      </c>
      <c r="C40" s="12"/>
      <c r="D40" s="13" t="s">
        <v>34</v>
      </c>
      <c r="E40" s="13" t="s">
        <v>34</v>
      </c>
      <c r="F40" s="17"/>
      <c r="G40" s="18"/>
      <c r="H40" s="15"/>
    </row>
    <row r="41" ht="156" spans="1:8">
      <c r="A41" s="13">
        <v>34</v>
      </c>
      <c r="B41" s="12" t="s">
        <v>103</v>
      </c>
      <c r="C41" s="12" t="s">
        <v>104</v>
      </c>
      <c r="D41" s="13" t="s">
        <v>37</v>
      </c>
      <c r="E41" s="16">
        <v>4</v>
      </c>
      <c r="F41" s="17"/>
      <c r="G41" s="18">
        <f t="shared" si="2"/>
        <v>0</v>
      </c>
      <c r="H41" s="15"/>
    </row>
    <row r="42" ht="156" spans="1:8">
      <c r="A42" s="13">
        <v>35</v>
      </c>
      <c r="B42" s="12" t="s">
        <v>105</v>
      </c>
      <c r="C42" s="12" t="s">
        <v>106</v>
      </c>
      <c r="D42" s="13" t="s">
        <v>37</v>
      </c>
      <c r="E42" s="16">
        <v>6</v>
      </c>
      <c r="F42" s="17"/>
      <c r="G42" s="18">
        <f t="shared" si="2"/>
        <v>0</v>
      </c>
      <c r="H42" s="15"/>
    </row>
    <row r="43" ht="156" spans="1:8">
      <c r="A43" s="13">
        <v>36</v>
      </c>
      <c r="B43" s="12" t="s">
        <v>107</v>
      </c>
      <c r="C43" s="12" t="s">
        <v>108</v>
      </c>
      <c r="D43" s="13" t="s">
        <v>37</v>
      </c>
      <c r="E43" s="16">
        <v>2</v>
      </c>
      <c r="F43" s="17"/>
      <c r="G43" s="18">
        <f t="shared" si="2"/>
        <v>0</v>
      </c>
      <c r="H43" s="15"/>
    </row>
    <row r="44" ht="156" spans="1:8">
      <c r="A44" s="13">
        <v>37</v>
      </c>
      <c r="B44" s="12" t="s">
        <v>109</v>
      </c>
      <c r="C44" s="12" t="s">
        <v>108</v>
      </c>
      <c r="D44" s="13" t="s">
        <v>37</v>
      </c>
      <c r="E44" s="16">
        <v>2</v>
      </c>
      <c r="F44" s="17"/>
      <c r="G44" s="18">
        <f t="shared" si="2"/>
        <v>0</v>
      </c>
      <c r="H44" s="15"/>
    </row>
    <row r="45" ht="156" spans="1:8">
      <c r="A45" s="13">
        <v>38</v>
      </c>
      <c r="B45" s="12" t="s">
        <v>110</v>
      </c>
      <c r="C45" s="12" t="s">
        <v>111</v>
      </c>
      <c r="D45" s="13" t="s">
        <v>37</v>
      </c>
      <c r="E45" s="16">
        <v>4</v>
      </c>
      <c r="F45" s="17"/>
      <c r="G45" s="18">
        <f t="shared" si="2"/>
        <v>0</v>
      </c>
      <c r="H45" s="15"/>
    </row>
    <row r="46" ht="20" customHeight="1" spans="1:8">
      <c r="A46" s="13">
        <v>39</v>
      </c>
      <c r="B46" s="12" t="s">
        <v>48</v>
      </c>
      <c r="C46" s="12"/>
      <c r="D46" s="13" t="s">
        <v>34</v>
      </c>
      <c r="E46" s="13" t="s">
        <v>34</v>
      </c>
      <c r="F46" s="17"/>
      <c r="G46" s="18">
        <f>SUM(G41:G45)</f>
        <v>0</v>
      </c>
      <c r="H46" s="15"/>
    </row>
    <row r="47" ht="20" customHeight="1" spans="1:8">
      <c r="A47" s="7" t="s">
        <v>112</v>
      </c>
      <c r="B47" s="11" t="s">
        <v>12</v>
      </c>
      <c r="C47" s="12"/>
      <c r="D47" s="13" t="s">
        <v>34</v>
      </c>
      <c r="E47" s="13" t="s">
        <v>34</v>
      </c>
      <c r="F47" s="17"/>
      <c r="G47" s="18"/>
      <c r="H47" s="15"/>
    </row>
    <row r="48" ht="156" spans="1:8">
      <c r="A48" s="13">
        <v>40</v>
      </c>
      <c r="B48" s="12" t="s">
        <v>113</v>
      </c>
      <c r="C48" s="12" t="s">
        <v>114</v>
      </c>
      <c r="D48" s="13" t="s">
        <v>99</v>
      </c>
      <c r="E48" s="16">
        <v>10</v>
      </c>
      <c r="F48" s="17"/>
      <c r="G48" s="18">
        <f t="shared" si="2"/>
        <v>0</v>
      </c>
      <c r="H48" s="15"/>
    </row>
    <row r="49" ht="156" spans="1:8">
      <c r="A49" s="13">
        <v>41</v>
      </c>
      <c r="B49" s="12" t="s">
        <v>115</v>
      </c>
      <c r="C49" s="12" t="s">
        <v>116</v>
      </c>
      <c r="D49" s="13" t="s">
        <v>99</v>
      </c>
      <c r="E49" s="16">
        <v>4</v>
      </c>
      <c r="F49" s="17"/>
      <c r="G49" s="18">
        <f t="shared" si="2"/>
        <v>0</v>
      </c>
      <c r="H49" s="15"/>
    </row>
    <row r="50" ht="180" spans="1:8">
      <c r="A50" s="13">
        <v>42</v>
      </c>
      <c r="B50" s="12" t="s">
        <v>117</v>
      </c>
      <c r="C50" s="12" t="s">
        <v>118</v>
      </c>
      <c r="D50" s="13" t="s">
        <v>119</v>
      </c>
      <c r="E50" s="16">
        <v>4</v>
      </c>
      <c r="F50" s="17"/>
      <c r="G50" s="18">
        <f t="shared" si="2"/>
        <v>0</v>
      </c>
      <c r="H50" s="15"/>
    </row>
    <row r="51" ht="108" spans="1:8">
      <c r="A51" s="13">
        <v>43</v>
      </c>
      <c r="B51" s="12" t="s">
        <v>120</v>
      </c>
      <c r="C51" s="12" t="s">
        <v>121</v>
      </c>
      <c r="D51" s="13" t="s">
        <v>37</v>
      </c>
      <c r="E51" s="16">
        <v>12</v>
      </c>
      <c r="F51" s="17"/>
      <c r="G51" s="18">
        <f t="shared" si="2"/>
        <v>0</v>
      </c>
      <c r="H51" s="15"/>
    </row>
    <row r="52" ht="84" spans="1:8">
      <c r="A52" s="13">
        <v>44</v>
      </c>
      <c r="B52" s="12" t="s">
        <v>122</v>
      </c>
      <c r="C52" s="12" t="s">
        <v>123</v>
      </c>
      <c r="D52" s="13" t="s">
        <v>37</v>
      </c>
      <c r="E52" s="16">
        <v>4</v>
      </c>
      <c r="F52" s="17"/>
      <c r="G52" s="18">
        <f t="shared" si="2"/>
        <v>0</v>
      </c>
      <c r="H52" s="15"/>
    </row>
    <row r="53" ht="84" spans="1:8">
      <c r="A53" s="13">
        <v>45</v>
      </c>
      <c r="B53" s="12" t="s">
        <v>124</v>
      </c>
      <c r="C53" s="12" t="s">
        <v>125</v>
      </c>
      <c r="D53" s="13" t="s">
        <v>99</v>
      </c>
      <c r="E53" s="16">
        <v>2</v>
      </c>
      <c r="F53" s="17"/>
      <c r="G53" s="18">
        <f t="shared" si="2"/>
        <v>0</v>
      </c>
      <c r="H53" s="15"/>
    </row>
    <row r="54" ht="84" spans="1:8">
      <c r="A54" s="13">
        <v>46</v>
      </c>
      <c r="B54" s="12" t="s">
        <v>126</v>
      </c>
      <c r="C54" s="12" t="s">
        <v>127</v>
      </c>
      <c r="D54" s="13" t="s">
        <v>99</v>
      </c>
      <c r="E54" s="16">
        <v>1</v>
      </c>
      <c r="F54" s="17"/>
      <c r="G54" s="18">
        <f t="shared" si="2"/>
        <v>0</v>
      </c>
      <c r="H54" s="15"/>
    </row>
    <row r="55" ht="84" spans="1:8">
      <c r="A55" s="13">
        <v>47</v>
      </c>
      <c r="B55" s="12" t="s">
        <v>128</v>
      </c>
      <c r="C55" s="12" t="s">
        <v>129</v>
      </c>
      <c r="D55" s="13" t="s">
        <v>99</v>
      </c>
      <c r="E55" s="16">
        <v>1</v>
      </c>
      <c r="F55" s="17"/>
      <c r="G55" s="18">
        <f t="shared" si="2"/>
        <v>0</v>
      </c>
      <c r="H55" s="15"/>
    </row>
    <row r="56" ht="84" spans="1:8">
      <c r="A56" s="13">
        <v>48</v>
      </c>
      <c r="B56" s="12" t="s">
        <v>130</v>
      </c>
      <c r="C56" s="12" t="s">
        <v>131</v>
      </c>
      <c r="D56" s="13" t="s">
        <v>37</v>
      </c>
      <c r="E56" s="16">
        <v>1</v>
      </c>
      <c r="F56" s="17"/>
      <c r="G56" s="18">
        <f t="shared" si="2"/>
        <v>0</v>
      </c>
      <c r="H56" s="15"/>
    </row>
    <row r="57" ht="84" spans="1:8">
      <c r="A57" s="13">
        <v>49</v>
      </c>
      <c r="B57" s="12" t="s">
        <v>132</v>
      </c>
      <c r="C57" s="12" t="s">
        <v>133</v>
      </c>
      <c r="D57" s="13" t="s">
        <v>37</v>
      </c>
      <c r="E57" s="16">
        <v>1</v>
      </c>
      <c r="F57" s="17"/>
      <c r="G57" s="18">
        <f t="shared" si="2"/>
        <v>0</v>
      </c>
      <c r="H57" s="15"/>
    </row>
    <row r="58" ht="72" spans="1:8">
      <c r="A58" s="13">
        <v>50</v>
      </c>
      <c r="B58" s="12" t="s">
        <v>134</v>
      </c>
      <c r="C58" s="12" t="s">
        <v>135</v>
      </c>
      <c r="D58" s="13" t="s">
        <v>99</v>
      </c>
      <c r="E58" s="16">
        <v>2</v>
      </c>
      <c r="F58" s="17"/>
      <c r="G58" s="18">
        <f t="shared" si="2"/>
        <v>0</v>
      </c>
      <c r="H58" s="15"/>
    </row>
    <row r="59" ht="60" spans="1:8">
      <c r="A59" s="13">
        <v>51</v>
      </c>
      <c r="B59" s="12" t="s">
        <v>136</v>
      </c>
      <c r="C59" s="12" t="s">
        <v>137</v>
      </c>
      <c r="D59" s="13" t="s">
        <v>99</v>
      </c>
      <c r="E59" s="16">
        <v>40</v>
      </c>
      <c r="F59" s="17"/>
      <c r="G59" s="18">
        <f t="shared" si="2"/>
        <v>0</v>
      </c>
      <c r="H59" s="15"/>
    </row>
    <row r="60" ht="60" spans="1:8">
      <c r="A60" s="13">
        <v>52</v>
      </c>
      <c r="B60" s="12" t="s">
        <v>138</v>
      </c>
      <c r="C60" s="12" t="s">
        <v>139</v>
      </c>
      <c r="D60" s="13" t="s">
        <v>51</v>
      </c>
      <c r="E60" s="16">
        <v>250</v>
      </c>
      <c r="F60" s="17"/>
      <c r="G60" s="18">
        <f t="shared" si="2"/>
        <v>0</v>
      </c>
      <c r="H60" s="15"/>
    </row>
    <row r="61" ht="96" spans="1:8">
      <c r="A61" s="13">
        <v>53</v>
      </c>
      <c r="B61" s="12" t="s">
        <v>89</v>
      </c>
      <c r="C61" s="12" t="s">
        <v>90</v>
      </c>
      <c r="D61" s="13" t="s">
        <v>51</v>
      </c>
      <c r="E61" s="16">
        <v>500</v>
      </c>
      <c r="F61" s="17"/>
      <c r="G61" s="18">
        <f t="shared" si="2"/>
        <v>0</v>
      </c>
      <c r="H61" s="15"/>
    </row>
    <row r="62" ht="84" spans="1:8">
      <c r="A62" s="13">
        <v>54</v>
      </c>
      <c r="B62" s="12" t="s">
        <v>140</v>
      </c>
      <c r="C62" s="12" t="s">
        <v>141</v>
      </c>
      <c r="D62" s="13" t="s">
        <v>43</v>
      </c>
      <c r="E62" s="16">
        <v>6</v>
      </c>
      <c r="F62" s="17"/>
      <c r="G62" s="18">
        <f t="shared" si="2"/>
        <v>0</v>
      </c>
      <c r="H62" s="15"/>
    </row>
    <row r="63" ht="84" spans="1:8">
      <c r="A63" s="13">
        <v>55</v>
      </c>
      <c r="B63" s="12" t="s">
        <v>142</v>
      </c>
      <c r="C63" s="12" t="s">
        <v>143</v>
      </c>
      <c r="D63" s="13" t="s">
        <v>43</v>
      </c>
      <c r="E63" s="16">
        <v>10</v>
      </c>
      <c r="F63" s="17"/>
      <c r="G63" s="18">
        <f t="shared" si="2"/>
        <v>0</v>
      </c>
      <c r="H63" s="15"/>
    </row>
    <row r="64" ht="60" spans="1:8">
      <c r="A64" s="13">
        <v>56</v>
      </c>
      <c r="B64" s="12" t="s">
        <v>144</v>
      </c>
      <c r="C64" s="12" t="s">
        <v>145</v>
      </c>
      <c r="D64" s="13" t="s">
        <v>146</v>
      </c>
      <c r="E64" s="16">
        <v>16</v>
      </c>
      <c r="F64" s="17"/>
      <c r="G64" s="18">
        <f t="shared" si="2"/>
        <v>0</v>
      </c>
      <c r="H64" s="15"/>
    </row>
    <row r="65" ht="24" spans="1:8">
      <c r="A65" s="13">
        <v>57</v>
      </c>
      <c r="B65" s="12" t="s">
        <v>147</v>
      </c>
      <c r="C65" s="12" t="s">
        <v>148</v>
      </c>
      <c r="D65" s="13" t="s">
        <v>54</v>
      </c>
      <c r="E65" s="16">
        <v>18</v>
      </c>
      <c r="F65" s="17"/>
      <c r="G65" s="18">
        <f t="shared" si="2"/>
        <v>0</v>
      </c>
      <c r="H65" s="15"/>
    </row>
    <row r="66" ht="108" spans="1:8">
      <c r="A66" s="13">
        <v>58</v>
      </c>
      <c r="B66" s="12" t="s">
        <v>149</v>
      </c>
      <c r="C66" s="12" t="s">
        <v>150</v>
      </c>
      <c r="D66" s="13" t="s">
        <v>99</v>
      </c>
      <c r="E66" s="16">
        <v>2</v>
      </c>
      <c r="F66" s="17"/>
      <c r="G66" s="18">
        <f t="shared" si="2"/>
        <v>0</v>
      </c>
      <c r="H66" s="15"/>
    </row>
    <row r="67" ht="96" spans="1:8">
      <c r="A67" s="13">
        <v>59</v>
      </c>
      <c r="B67" s="12" t="s">
        <v>151</v>
      </c>
      <c r="C67" s="12" t="s">
        <v>152</v>
      </c>
      <c r="D67" s="13" t="s">
        <v>99</v>
      </c>
      <c r="E67" s="16">
        <v>12</v>
      </c>
      <c r="F67" s="17"/>
      <c r="G67" s="18">
        <f t="shared" si="2"/>
        <v>0</v>
      </c>
      <c r="H67" s="15"/>
    </row>
    <row r="68" ht="96" spans="1:8">
      <c r="A68" s="13">
        <v>60</v>
      </c>
      <c r="B68" s="12" t="s">
        <v>153</v>
      </c>
      <c r="C68" s="12" t="s">
        <v>154</v>
      </c>
      <c r="D68" s="13" t="s">
        <v>37</v>
      </c>
      <c r="E68" s="16">
        <v>2</v>
      </c>
      <c r="F68" s="17"/>
      <c r="G68" s="18">
        <f t="shared" si="2"/>
        <v>0</v>
      </c>
      <c r="H68" s="15"/>
    </row>
    <row r="69" ht="60" spans="1:8">
      <c r="A69" s="13">
        <v>61</v>
      </c>
      <c r="B69" s="12" t="s">
        <v>155</v>
      </c>
      <c r="C69" s="12" t="s">
        <v>156</v>
      </c>
      <c r="D69" s="13" t="s">
        <v>157</v>
      </c>
      <c r="E69" s="16">
        <v>4</v>
      </c>
      <c r="F69" s="17"/>
      <c r="G69" s="18">
        <f t="shared" si="2"/>
        <v>0</v>
      </c>
      <c r="H69" s="15"/>
    </row>
    <row r="70" ht="120" spans="1:8">
      <c r="A70" s="13">
        <v>62</v>
      </c>
      <c r="B70" s="12" t="s">
        <v>158</v>
      </c>
      <c r="C70" s="12" t="s">
        <v>159</v>
      </c>
      <c r="D70" s="13" t="s">
        <v>160</v>
      </c>
      <c r="E70" s="16">
        <v>2500</v>
      </c>
      <c r="F70" s="17"/>
      <c r="G70" s="18">
        <f t="shared" si="2"/>
        <v>0</v>
      </c>
      <c r="H70" s="15"/>
    </row>
    <row r="71" ht="48" spans="1:8">
      <c r="A71" s="13">
        <v>63</v>
      </c>
      <c r="B71" s="12" t="s">
        <v>161</v>
      </c>
      <c r="C71" s="12" t="s">
        <v>162</v>
      </c>
      <c r="D71" s="13" t="s">
        <v>163</v>
      </c>
      <c r="E71" s="16">
        <v>1</v>
      </c>
      <c r="F71" s="17"/>
      <c r="G71" s="18">
        <f t="shared" si="2"/>
        <v>0</v>
      </c>
      <c r="H71" s="15"/>
    </row>
    <row r="72" ht="20" customHeight="1" spans="1:8">
      <c r="A72" s="13" t="s">
        <v>34</v>
      </c>
      <c r="B72" s="12" t="s">
        <v>48</v>
      </c>
      <c r="C72" s="12"/>
      <c r="D72" s="13" t="s">
        <v>34</v>
      </c>
      <c r="E72" s="13" t="s">
        <v>34</v>
      </c>
      <c r="F72" s="20"/>
      <c r="G72" s="18">
        <f>SUM(G48:G71)</f>
        <v>0</v>
      </c>
      <c r="H72" s="15"/>
    </row>
    <row r="73" ht="24" spans="1:8">
      <c r="A73" s="21"/>
      <c r="B73" s="11" t="s">
        <v>164</v>
      </c>
      <c r="C73" s="11"/>
      <c r="D73" s="21"/>
      <c r="E73" s="7"/>
      <c r="F73" s="22"/>
      <c r="G73" s="23">
        <f>G9+G18+G23+G39+G46+G72</f>
        <v>0</v>
      </c>
      <c r="H73" s="15"/>
    </row>
  </sheetData>
  <sheetProtection algorithmName="SHA-512" hashValue="dVr0m15q4JUMDf3CvcGpS1oK7yFlJ4wCj15y8WuM8uGR7NraAsCnOAo1FBnlPqrPGhJuBbp/Oi7D6YR7uEqRqg==" saltValue="3Oee0Ny+xjgG06ezpP3DoA==" spinCount="100000" sheet="1" objects="1"/>
  <mergeCells count="1">
    <mergeCell ref="A1:H1"/>
  </mergeCells>
  <pageMargins left="0.78740157480315" right="0.78740157480315" top="0.78740157480315" bottom="0.75" header="0" footer="0"/>
  <pageSetup paperSize="9" orientation="landscape"/>
  <headerFooter/>
  <rowBreaks count="1" manualBreakCount="1">
    <brk id="73"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2"/>
  <sheetViews>
    <sheetView zoomScale="130" zoomScaleNormal="130" workbookViewId="0">
      <selection activeCell="A1" sqref="A1:H1"/>
    </sheetView>
  </sheetViews>
  <sheetFormatPr defaultColWidth="9" defaultRowHeight="14.25" outlineLevelCol="7"/>
  <cols>
    <col min="1" max="1" width="4.125" customWidth="1"/>
    <col min="2" max="2" width="24" style="1" customWidth="1"/>
    <col min="3" max="3" width="26.375" style="1" customWidth="1"/>
    <col min="4" max="4" width="6.125" customWidth="1"/>
    <col min="5" max="5" width="7.875" style="2" customWidth="1"/>
    <col min="6" max="6" width="12.875" style="3" customWidth="1"/>
    <col min="7" max="7" width="9.5" style="3" customWidth="1"/>
  </cols>
  <sheetData>
    <row r="1" ht="50" customHeight="1" spans="1:8">
      <c r="A1" s="4" t="s">
        <v>165</v>
      </c>
      <c r="B1" s="5"/>
      <c r="C1" s="5"/>
      <c r="D1" s="4"/>
      <c r="E1" s="4"/>
      <c r="F1" s="6"/>
      <c r="G1" s="6"/>
      <c r="H1" s="4"/>
    </row>
    <row r="2" ht="25" customHeight="1" spans="1:8">
      <c r="A2" s="7" t="s">
        <v>1</v>
      </c>
      <c r="B2" s="7" t="s">
        <v>28</v>
      </c>
      <c r="C2" s="7" t="s">
        <v>29</v>
      </c>
      <c r="D2" s="7" t="s">
        <v>30</v>
      </c>
      <c r="E2" s="7" t="s">
        <v>31</v>
      </c>
      <c r="F2" s="8" t="s">
        <v>32</v>
      </c>
      <c r="G2" s="9" t="s">
        <v>33</v>
      </c>
      <c r="H2" s="10" t="s">
        <v>4</v>
      </c>
    </row>
    <row r="3" ht="20" customHeight="1" spans="1:8">
      <c r="A3" s="7" t="s">
        <v>5</v>
      </c>
      <c r="B3" s="11" t="s">
        <v>16</v>
      </c>
      <c r="C3" s="12"/>
      <c r="D3" s="13" t="s">
        <v>34</v>
      </c>
      <c r="E3" s="13" t="s">
        <v>34</v>
      </c>
      <c r="F3" s="14" t="s">
        <v>34</v>
      </c>
      <c r="G3" s="14" t="s">
        <v>34</v>
      </c>
      <c r="H3" s="15"/>
    </row>
    <row r="4" ht="276" spans="1:8">
      <c r="A4" s="16">
        <v>1</v>
      </c>
      <c r="B4" s="12" t="s">
        <v>166</v>
      </c>
      <c r="C4" s="12" t="s">
        <v>167</v>
      </c>
      <c r="D4" s="13" t="s">
        <v>119</v>
      </c>
      <c r="E4" s="16">
        <v>3</v>
      </c>
      <c r="F4" s="17"/>
      <c r="G4" s="18">
        <f>ROUND(E4*F4,2)</f>
        <v>0</v>
      </c>
      <c r="H4" s="15"/>
    </row>
    <row r="5" ht="276" spans="1:8">
      <c r="A5" s="16">
        <v>2</v>
      </c>
      <c r="B5" s="12" t="s">
        <v>168</v>
      </c>
      <c r="C5" s="12" t="s">
        <v>167</v>
      </c>
      <c r="D5" s="13" t="s">
        <v>119</v>
      </c>
      <c r="E5" s="16">
        <v>1</v>
      </c>
      <c r="F5" s="17"/>
      <c r="G5" s="18">
        <f t="shared" ref="G5:G36" si="0">ROUND(E5*F5,2)</f>
        <v>0</v>
      </c>
      <c r="H5" s="15"/>
    </row>
    <row r="6" ht="276" spans="1:8">
      <c r="A6" s="16">
        <v>3</v>
      </c>
      <c r="B6" s="12" t="s">
        <v>169</v>
      </c>
      <c r="C6" s="12" t="s">
        <v>167</v>
      </c>
      <c r="D6" s="13" t="s">
        <v>119</v>
      </c>
      <c r="E6" s="16">
        <v>6</v>
      </c>
      <c r="F6" s="17"/>
      <c r="G6" s="18">
        <f t="shared" si="0"/>
        <v>0</v>
      </c>
      <c r="H6" s="15"/>
    </row>
    <row r="7" ht="48" spans="1:8">
      <c r="A7" s="16">
        <v>4</v>
      </c>
      <c r="B7" s="12" t="s">
        <v>170</v>
      </c>
      <c r="C7" s="12" t="s">
        <v>171</v>
      </c>
      <c r="D7" s="13" t="s">
        <v>51</v>
      </c>
      <c r="E7" s="16">
        <v>253</v>
      </c>
      <c r="F7" s="17"/>
      <c r="G7" s="18">
        <f t="shared" si="0"/>
        <v>0</v>
      </c>
      <c r="H7" s="15"/>
    </row>
    <row r="8" ht="60" spans="1:8">
      <c r="A8" s="16">
        <v>5</v>
      </c>
      <c r="B8" s="12" t="s">
        <v>172</v>
      </c>
      <c r="C8" s="12" t="s">
        <v>173</v>
      </c>
      <c r="D8" s="13" t="s">
        <v>157</v>
      </c>
      <c r="E8" s="16">
        <v>40</v>
      </c>
      <c r="F8" s="17"/>
      <c r="G8" s="18">
        <f t="shared" si="0"/>
        <v>0</v>
      </c>
      <c r="H8" s="15"/>
    </row>
    <row r="9" ht="36" spans="1:8">
      <c r="A9" s="16">
        <v>6</v>
      </c>
      <c r="B9" s="12" t="s">
        <v>174</v>
      </c>
      <c r="C9" s="12" t="s">
        <v>175</v>
      </c>
      <c r="D9" s="13" t="s">
        <v>40</v>
      </c>
      <c r="E9" s="16">
        <v>10</v>
      </c>
      <c r="F9" s="17"/>
      <c r="G9" s="18">
        <f t="shared" si="0"/>
        <v>0</v>
      </c>
      <c r="H9" s="15"/>
    </row>
    <row r="10" ht="396" spans="1:8">
      <c r="A10" s="16">
        <v>7</v>
      </c>
      <c r="B10" s="12" t="s">
        <v>176</v>
      </c>
      <c r="C10" s="12" t="s">
        <v>177</v>
      </c>
      <c r="D10" s="13" t="s">
        <v>119</v>
      </c>
      <c r="E10" s="16">
        <v>2</v>
      </c>
      <c r="F10" s="17"/>
      <c r="G10" s="18">
        <f t="shared" si="0"/>
        <v>0</v>
      </c>
      <c r="H10" s="15"/>
    </row>
    <row r="11" ht="96" spans="1:8">
      <c r="A11" s="16">
        <v>8</v>
      </c>
      <c r="B11" s="12" t="s">
        <v>178</v>
      </c>
      <c r="C11" s="12" t="s">
        <v>179</v>
      </c>
      <c r="D11" s="13" t="s">
        <v>51</v>
      </c>
      <c r="E11" s="16">
        <v>46.8</v>
      </c>
      <c r="F11" s="17"/>
      <c r="G11" s="18">
        <f t="shared" si="0"/>
        <v>0</v>
      </c>
      <c r="H11" s="15"/>
    </row>
    <row r="12" ht="48" spans="1:8">
      <c r="A12" s="16">
        <v>9</v>
      </c>
      <c r="B12" s="12" t="s">
        <v>180</v>
      </c>
      <c r="C12" s="12" t="s">
        <v>181</v>
      </c>
      <c r="D12" s="13" t="s">
        <v>51</v>
      </c>
      <c r="E12" s="16">
        <v>8.76</v>
      </c>
      <c r="F12" s="17"/>
      <c r="G12" s="18">
        <f t="shared" si="0"/>
        <v>0</v>
      </c>
      <c r="H12" s="15"/>
    </row>
    <row r="13" ht="48" spans="1:8">
      <c r="A13" s="16">
        <v>10</v>
      </c>
      <c r="B13" s="12" t="s">
        <v>182</v>
      </c>
      <c r="C13" s="12" t="s">
        <v>183</v>
      </c>
      <c r="D13" s="13" t="s">
        <v>51</v>
      </c>
      <c r="E13" s="16">
        <v>80</v>
      </c>
      <c r="F13" s="17"/>
      <c r="G13" s="18">
        <f t="shared" si="0"/>
        <v>0</v>
      </c>
      <c r="H13" s="15"/>
    </row>
    <row r="14" ht="60" spans="1:8">
      <c r="A14" s="16">
        <v>11</v>
      </c>
      <c r="B14" s="12" t="s">
        <v>184</v>
      </c>
      <c r="C14" s="12" t="s">
        <v>185</v>
      </c>
      <c r="D14" s="13" t="s">
        <v>157</v>
      </c>
      <c r="E14" s="16">
        <v>8</v>
      </c>
      <c r="F14" s="17"/>
      <c r="G14" s="18">
        <f t="shared" si="0"/>
        <v>0</v>
      </c>
      <c r="H14" s="15"/>
    </row>
    <row r="15" ht="36" spans="1:8">
      <c r="A15" s="16">
        <v>12</v>
      </c>
      <c r="B15" s="12" t="s">
        <v>174</v>
      </c>
      <c r="C15" s="12" t="s">
        <v>175</v>
      </c>
      <c r="D15" s="13" t="s">
        <v>40</v>
      </c>
      <c r="E15" s="16">
        <v>2</v>
      </c>
      <c r="F15" s="17"/>
      <c r="G15" s="18">
        <f t="shared" si="0"/>
        <v>0</v>
      </c>
      <c r="H15" s="15"/>
    </row>
    <row r="16" ht="20" customHeight="1" spans="1:8">
      <c r="A16" s="16">
        <v>13</v>
      </c>
      <c r="B16" s="12" t="s">
        <v>48</v>
      </c>
      <c r="C16" s="12"/>
      <c r="D16" s="13" t="s">
        <v>34</v>
      </c>
      <c r="E16" s="13" t="s">
        <v>34</v>
      </c>
      <c r="F16" s="17"/>
      <c r="G16" s="18">
        <f>SUM(G4:G15)</f>
        <v>0</v>
      </c>
      <c r="H16" s="15"/>
    </row>
    <row r="17" ht="20" customHeight="1" spans="1:8">
      <c r="A17" s="7" t="s">
        <v>14</v>
      </c>
      <c r="B17" s="11" t="s">
        <v>17</v>
      </c>
      <c r="C17" s="12"/>
      <c r="D17" s="13" t="s">
        <v>34</v>
      </c>
      <c r="E17" s="13" t="s">
        <v>34</v>
      </c>
      <c r="F17" s="17"/>
      <c r="G17" s="18"/>
      <c r="H17" s="15"/>
    </row>
    <row r="18" ht="276" spans="1:8">
      <c r="A18" s="16">
        <v>14</v>
      </c>
      <c r="B18" s="12" t="s">
        <v>186</v>
      </c>
      <c r="C18" s="12" t="s">
        <v>187</v>
      </c>
      <c r="D18" s="13" t="s">
        <v>119</v>
      </c>
      <c r="E18" s="16">
        <v>4</v>
      </c>
      <c r="F18" s="17"/>
      <c r="G18" s="18">
        <f t="shared" si="0"/>
        <v>0</v>
      </c>
      <c r="H18" s="15"/>
    </row>
    <row r="19" ht="48" spans="1:8">
      <c r="A19" s="16">
        <v>15</v>
      </c>
      <c r="B19" s="12" t="s">
        <v>170</v>
      </c>
      <c r="C19" s="12" t="s">
        <v>171</v>
      </c>
      <c r="D19" s="13" t="s">
        <v>51</v>
      </c>
      <c r="E19" s="16">
        <v>93.6</v>
      </c>
      <c r="F19" s="17"/>
      <c r="G19" s="18">
        <f t="shared" si="0"/>
        <v>0</v>
      </c>
      <c r="H19" s="15"/>
    </row>
    <row r="20" ht="60" spans="1:8">
      <c r="A20" s="16">
        <v>16</v>
      </c>
      <c r="B20" s="12" t="s">
        <v>172</v>
      </c>
      <c r="C20" s="12" t="s">
        <v>173</v>
      </c>
      <c r="D20" s="13" t="s">
        <v>157</v>
      </c>
      <c r="E20" s="16">
        <v>16</v>
      </c>
      <c r="F20" s="17"/>
      <c r="G20" s="18">
        <f t="shared" si="0"/>
        <v>0</v>
      </c>
      <c r="H20" s="15"/>
    </row>
    <row r="21" ht="36" spans="1:8">
      <c r="A21" s="16">
        <v>17</v>
      </c>
      <c r="B21" s="12" t="s">
        <v>174</v>
      </c>
      <c r="C21" s="12" t="s">
        <v>175</v>
      </c>
      <c r="D21" s="13" t="s">
        <v>40</v>
      </c>
      <c r="E21" s="16">
        <v>4</v>
      </c>
      <c r="F21" s="17"/>
      <c r="G21" s="18">
        <f t="shared" si="0"/>
        <v>0</v>
      </c>
      <c r="H21" s="15"/>
    </row>
    <row r="22" ht="409.5" spans="1:8">
      <c r="A22" s="16">
        <v>18</v>
      </c>
      <c r="B22" s="12" t="s">
        <v>188</v>
      </c>
      <c r="C22" s="12" t="s">
        <v>189</v>
      </c>
      <c r="D22" s="13" t="s">
        <v>119</v>
      </c>
      <c r="E22" s="16">
        <v>4</v>
      </c>
      <c r="F22" s="17"/>
      <c r="G22" s="18">
        <f t="shared" si="0"/>
        <v>0</v>
      </c>
      <c r="H22" s="15"/>
    </row>
    <row r="23" ht="48" spans="1:8">
      <c r="A23" s="16">
        <v>19</v>
      </c>
      <c r="B23" s="12" t="s">
        <v>190</v>
      </c>
      <c r="C23" s="12" t="s">
        <v>191</v>
      </c>
      <c r="D23" s="13" t="s">
        <v>51</v>
      </c>
      <c r="E23" s="16">
        <v>128</v>
      </c>
      <c r="F23" s="17"/>
      <c r="G23" s="18">
        <f t="shared" si="0"/>
        <v>0</v>
      </c>
      <c r="H23" s="15"/>
    </row>
    <row r="24" ht="60" spans="1:8">
      <c r="A24" s="16">
        <v>20</v>
      </c>
      <c r="B24" s="12" t="s">
        <v>184</v>
      </c>
      <c r="C24" s="12" t="s">
        <v>185</v>
      </c>
      <c r="D24" s="13" t="s">
        <v>157</v>
      </c>
      <c r="E24" s="16">
        <v>24</v>
      </c>
      <c r="F24" s="17"/>
      <c r="G24" s="18">
        <f t="shared" si="0"/>
        <v>0</v>
      </c>
      <c r="H24" s="15"/>
    </row>
    <row r="25" ht="36" spans="1:8">
      <c r="A25" s="16">
        <v>21</v>
      </c>
      <c r="B25" s="12" t="s">
        <v>192</v>
      </c>
      <c r="C25" s="12" t="s">
        <v>175</v>
      </c>
      <c r="D25" s="13" t="s">
        <v>40</v>
      </c>
      <c r="E25" s="16">
        <v>4</v>
      </c>
      <c r="F25" s="17"/>
      <c r="G25" s="18">
        <f t="shared" si="0"/>
        <v>0</v>
      </c>
      <c r="H25" s="15"/>
    </row>
    <row r="26" ht="72" spans="1:8">
      <c r="A26" s="16">
        <v>22</v>
      </c>
      <c r="B26" s="12" t="s">
        <v>193</v>
      </c>
      <c r="C26" s="12" t="s">
        <v>194</v>
      </c>
      <c r="D26" s="13" t="s">
        <v>54</v>
      </c>
      <c r="E26" s="16">
        <v>32</v>
      </c>
      <c r="F26" s="17"/>
      <c r="G26" s="18">
        <f t="shared" si="0"/>
        <v>0</v>
      </c>
      <c r="H26" s="15"/>
    </row>
    <row r="27" spans="1:8">
      <c r="A27" s="16">
        <v>23</v>
      </c>
      <c r="B27" s="12" t="s">
        <v>195</v>
      </c>
      <c r="C27" s="12" t="s">
        <v>196</v>
      </c>
      <c r="D27" s="13" t="s">
        <v>146</v>
      </c>
      <c r="E27" s="16">
        <v>10</v>
      </c>
      <c r="F27" s="17"/>
      <c r="G27" s="18">
        <f t="shared" si="0"/>
        <v>0</v>
      </c>
      <c r="H27" s="15"/>
    </row>
    <row r="28" ht="20" customHeight="1" spans="1:8">
      <c r="A28" s="16">
        <v>24</v>
      </c>
      <c r="B28" s="12" t="s">
        <v>48</v>
      </c>
      <c r="C28" s="12"/>
      <c r="D28" s="13" t="s">
        <v>34</v>
      </c>
      <c r="E28" s="13" t="s">
        <v>34</v>
      </c>
      <c r="F28" s="17"/>
      <c r="G28" s="18">
        <f>SUM(G18:G27)</f>
        <v>0</v>
      </c>
      <c r="H28" s="15"/>
    </row>
    <row r="29" ht="20" customHeight="1" spans="1:8">
      <c r="A29" s="7" t="s">
        <v>65</v>
      </c>
      <c r="B29" s="11" t="s">
        <v>18</v>
      </c>
      <c r="C29" s="12"/>
      <c r="D29" s="13" t="s">
        <v>34</v>
      </c>
      <c r="E29" s="13" t="s">
        <v>34</v>
      </c>
      <c r="F29" s="17"/>
      <c r="G29" s="18"/>
      <c r="H29" s="15"/>
    </row>
    <row r="30" ht="96" spans="1:8">
      <c r="A30" s="16">
        <v>25</v>
      </c>
      <c r="B30" s="12" t="s">
        <v>197</v>
      </c>
      <c r="C30" s="12" t="s">
        <v>198</v>
      </c>
      <c r="D30" s="13" t="s">
        <v>163</v>
      </c>
      <c r="E30" s="16">
        <v>36.1</v>
      </c>
      <c r="F30" s="17"/>
      <c r="G30" s="18">
        <f t="shared" si="0"/>
        <v>0</v>
      </c>
      <c r="H30" s="15"/>
    </row>
    <row r="31" ht="72" spans="1:8">
      <c r="A31" s="16">
        <v>26</v>
      </c>
      <c r="B31" s="12" t="s">
        <v>199</v>
      </c>
      <c r="C31" s="12" t="s">
        <v>200</v>
      </c>
      <c r="D31" s="13" t="s">
        <v>201</v>
      </c>
      <c r="E31" s="16">
        <v>39.72</v>
      </c>
      <c r="F31" s="17"/>
      <c r="G31" s="18">
        <f t="shared" si="0"/>
        <v>0</v>
      </c>
      <c r="H31" s="15"/>
    </row>
    <row r="32" ht="84" spans="1:8">
      <c r="A32" s="16">
        <v>27</v>
      </c>
      <c r="B32" s="12" t="s">
        <v>202</v>
      </c>
      <c r="C32" s="12" t="s">
        <v>203</v>
      </c>
      <c r="D32" s="13" t="s">
        <v>201</v>
      </c>
      <c r="E32" s="16">
        <v>21.12</v>
      </c>
      <c r="F32" s="17"/>
      <c r="G32" s="18">
        <f t="shared" si="0"/>
        <v>0</v>
      </c>
      <c r="H32" s="15"/>
    </row>
    <row r="33" ht="36" spans="1:8">
      <c r="A33" s="16">
        <v>28</v>
      </c>
      <c r="B33" s="12" t="s">
        <v>204</v>
      </c>
      <c r="C33" s="12" t="s">
        <v>205</v>
      </c>
      <c r="D33" s="13" t="s">
        <v>201</v>
      </c>
      <c r="E33" s="16">
        <v>18.6</v>
      </c>
      <c r="F33" s="17"/>
      <c r="G33" s="18">
        <f t="shared" si="0"/>
        <v>0</v>
      </c>
      <c r="H33" s="15"/>
    </row>
    <row r="34" ht="96" spans="1:8">
      <c r="A34" s="16">
        <v>29</v>
      </c>
      <c r="B34" s="12" t="s">
        <v>206</v>
      </c>
      <c r="C34" s="12" t="s">
        <v>207</v>
      </c>
      <c r="D34" s="13" t="s">
        <v>201</v>
      </c>
      <c r="E34" s="16">
        <v>1.69</v>
      </c>
      <c r="F34" s="17"/>
      <c r="G34" s="18">
        <f t="shared" si="0"/>
        <v>0</v>
      </c>
      <c r="H34" s="15"/>
    </row>
    <row r="35" ht="96" spans="1:8">
      <c r="A35" s="16">
        <v>30</v>
      </c>
      <c r="B35" s="12" t="s">
        <v>208</v>
      </c>
      <c r="C35" s="12" t="s">
        <v>209</v>
      </c>
      <c r="D35" s="13" t="s">
        <v>201</v>
      </c>
      <c r="E35" s="16">
        <v>20.28</v>
      </c>
      <c r="F35" s="17"/>
      <c r="G35" s="18">
        <f t="shared" si="0"/>
        <v>0</v>
      </c>
      <c r="H35" s="15"/>
    </row>
    <row r="36" ht="132" spans="1:8">
      <c r="A36" s="16">
        <v>31</v>
      </c>
      <c r="B36" s="12" t="s">
        <v>210</v>
      </c>
      <c r="C36" s="12" t="s">
        <v>211</v>
      </c>
      <c r="D36" s="13" t="s">
        <v>201</v>
      </c>
      <c r="E36" s="16">
        <v>1.13</v>
      </c>
      <c r="F36" s="17"/>
      <c r="G36" s="18">
        <f t="shared" si="0"/>
        <v>0</v>
      </c>
      <c r="H36" s="15"/>
    </row>
    <row r="37" ht="48" spans="1:8">
      <c r="A37" s="16">
        <v>32</v>
      </c>
      <c r="B37" s="12" t="s">
        <v>212</v>
      </c>
      <c r="C37" s="12" t="s">
        <v>213</v>
      </c>
      <c r="D37" s="13" t="s">
        <v>214</v>
      </c>
      <c r="E37" s="16">
        <v>0.174</v>
      </c>
      <c r="F37" s="17"/>
      <c r="G37" s="18">
        <f t="shared" ref="G37:G70" si="1">ROUND(E37*F37,2)</f>
        <v>0</v>
      </c>
      <c r="H37" s="15"/>
    </row>
    <row r="38" ht="48" spans="1:8">
      <c r="A38" s="16">
        <v>33</v>
      </c>
      <c r="B38" s="12" t="s">
        <v>215</v>
      </c>
      <c r="C38" s="12" t="s">
        <v>216</v>
      </c>
      <c r="D38" s="13" t="s">
        <v>214</v>
      </c>
      <c r="E38" s="16">
        <v>0.204</v>
      </c>
      <c r="F38" s="17"/>
      <c r="G38" s="18">
        <f t="shared" si="1"/>
        <v>0</v>
      </c>
      <c r="H38" s="15"/>
    </row>
    <row r="39" ht="60" spans="1:8">
      <c r="A39" s="16">
        <v>34</v>
      </c>
      <c r="B39" s="12" t="s">
        <v>217</v>
      </c>
      <c r="C39" s="12" t="s">
        <v>218</v>
      </c>
      <c r="D39" s="13" t="s">
        <v>214</v>
      </c>
      <c r="E39" s="16">
        <v>0.549</v>
      </c>
      <c r="F39" s="17"/>
      <c r="G39" s="18">
        <f t="shared" si="1"/>
        <v>0</v>
      </c>
      <c r="H39" s="15"/>
    </row>
    <row r="40" ht="20" customHeight="1" spans="1:8">
      <c r="A40" s="16">
        <v>35</v>
      </c>
      <c r="B40" s="12" t="s">
        <v>48</v>
      </c>
      <c r="C40" s="12"/>
      <c r="D40" s="13" t="s">
        <v>34</v>
      </c>
      <c r="E40" s="13" t="s">
        <v>34</v>
      </c>
      <c r="F40" s="17"/>
      <c r="G40" s="18">
        <f>SUM(G30:G39)</f>
        <v>0</v>
      </c>
      <c r="H40" s="15"/>
    </row>
    <row r="41" ht="20" customHeight="1" spans="1:8">
      <c r="A41" s="7" t="s">
        <v>72</v>
      </c>
      <c r="B41" s="11" t="s">
        <v>19</v>
      </c>
      <c r="C41" s="12"/>
      <c r="D41" s="13" t="s">
        <v>34</v>
      </c>
      <c r="E41" s="13" t="s">
        <v>34</v>
      </c>
      <c r="F41" s="17"/>
      <c r="G41" s="18"/>
      <c r="H41" s="15"/>
    </row>
    <row r="42" ht="180" spans="1:8">
      <c r="A42" s="16">
        <v>36</v>
      </c>
      <c r="B42" s="12" t="s">
        <v>219</v>
      </c>
      <c r="C42" s="12" t="s">
        <v>220</v>
      </c>
      <c r="D42" s="13" t="s">
        <v>163</v>
      </c>
      <c r="E42" s="16">
        <v>300</v>
      </c>
      <c r="F42" s="17"/>
      <c r="G42" s="18">
        <f t="shared" si="1"/>
        <v>0</v>
      </c>
      <c r="H42" s="15"/>
    </row>
    <row r="43" ht="96" spans="1:8">
      <c r="A43" s="16">
        <v>37</v>
      </c>
      <c r="B43" s="12" t="s">
        <v>221</v>
      </c>
      <c r="C43" s="12" t="s">
        <v>222</v>
      </c>
      <c r="D43" s="13" t="s">
        <v>163</v>
      </c>
      <c r="E43" s="16">
        <v>29.52</v>
      </c>
      <c r="F43" s="17"/>
      <c r="G43" s="18">
        <f t="shared" si="1"/>
        <v>0</v>
      </c>
      <c r="H43" s="15"/>
    </row>
    <row r="44" ht="72" spans="1:8">
      <c r="A44" s="16">
        <v>38</v>
      </c>
      <c r="B44" s="12" t="s">
        <v>223</v>
      </c>
      <c r="C44" s="12" t="s">
        <v>224</v>
      </c>
      <c r="D44" s="13" t="s">
        <v>163</v>
      </c>
      <c r="E44" s="16">
        <v>12</v>
      </c>
      <c r="F44" s="17"/>
      <c r="G44" s="18">
        <f t="shared" si="1"/>
        <v>0</v>
      </c>
      <c r="H44" s="15"/>
    </row>
    <row r="45" ht="20" customHeight="1" spans="1:8">
      <c r="A45" s="16">
        <v>39</v>
      </c>
      <c r="B45" s="12" t="s">
        <v>48</v>
      </c>
      <c r="C45" s="12"/>
      <c r="D45" s="13" t="s">
        <v>34</v>
      </c>
      <c r="E45" s="13" t="s">
        <v>34</v>
      </c>
      <c r="F45" s="17"/>
      <c r="G45" s="18">
        <f>SUM(G42:G44)</f>
        <v>0</v>
      </c>
      <c r="H45" s="15"/>
    </row>
    <row r="46" ht="20" customHeight="1" spans="1:8">
      <c r="A46" s="7" t="s">
        <v>23</v>
      </c>
      <c r="B46" s="11" t="s">
        <v>20</v>
      </c>
      <c r="C46" s="12"/>
      <c r="D46" s="13" t="s">
        <v>34</v>
      </c>
      <c r="E46" s="13" t="s">
        <v>34</v>
      </c>
      <c r="F46" s="17"/>
      <c r="G46" s="18"/>
      <c r="H46" s="15"/>
    </row>
    <row r="47" ht="288" spans="1:8">
      <c r="A47" s="16">
        <v>40</v>
      </c>
      <c r="B47" s="12" t="s">
        <v>20</v>
      </c>
      <c r="C47" s="12" t="s">
        <v>225</v>
      </c>
      <c r="D47" s="13" t="s">
        <v>119</v>
      </c>
      <c r="E47" s="16">
        <v>2</v>
      </c>
      <c r="F47" s="17"/>
      <c r="G47" s="18">
        <f t="shared" si="1"/>
        <v>0</v>
      </c>
      <c r="H47" s="15"/>
    </row>
    <row r="48" ht="48" spans="1:8">
      <c r="A48" s="16">
        <v>41</v>
      </c>
      <c r="B48" s="12" t="s">
        <v>226</v>
      </c>
      <c r="C48" s="12" t="s">
        <v>227</v>
      </c>
      <c r="D48" s="13" t="s">
        <v>163</v>
      </c>
      <c r="E48" s="16">
        <v>30.08</v>
      </c>
      <c r="F48" s="17"/>
      <c r="G48" s="18">
        <f t="shared" si="1"/>
        <v>0</v>
      </c>
      <c r="H48" s="15"/>
    </row>
    <row r="49" ht="96" spans="1:8">
      <c r="A49" s="16">
        <v>42</v>
      </c>
      <c r="B49" s="12" t="s">
        <v>228</v>
      </c>
      <c r="C49" s="12" t="s">
        <v>229</v>
      </c>
      <c r="D49" s="13" t="s">
        <v>51</v>
      </c>
      <c r="E49" s="16">
        <v>48</v>
      </c>
      <c r="F49" s="17"/>
      <c r="G49" s="18">
        <f t="shared" si="1"/>
        <v>0</v>
      </c>
      <c r="H49" s="15"/>
    </row>
    <row r="50" ht="24" spans="1:8">
      <c r="A50" s="16">
        <v>43</v>
      </c>
      <c r="B50" s="12" t="s">
        <v>230</v>
      </c>
      <c r="C50" s="12" t="s">
        <v>231</v>
      </c>
      <c r="D50" s="13" t="s">
        <v>163</v>
      </c>
      <c r="E50" s="16">
        <v>60</v>
      </c>
      <c r="F50" s="17"/>
      <c r="G50" s="18">
        <f t="shared" si="1"/>
        <v>0</v>
      </c>
      <c r="H50" s="15"/>
    </row>
    <row r="51" ht="48" spans="1:8">
      <c r="A51" s="16">
        <v>44</v>
      </c>
      <c r="B51" s="12" t="s">
        <v>180</v>
      </c>
      <c r="C51" s="12" t="s">
        <v>181</v>
      </c>
      <c r="D51" s="13" t="s">
        <v>51</v>
      </c>
      <c r="E51" s="16">
        <v>16.8</v>
      </c>
      <c r="F51" s="17"/>
      <c r="G51" s="18">
        <f t="shared" si="1"/>
        <v>0</v>
      </c>
      <c r="H51" s="15"/>
    </row>
    <row r="52" ht="48" spans="1:8">
      <c r="A52" s="16">
        <v>45</v>
      </c>
      <c r="B52" s="12" t="s">
        <v>182</v>
      </c>
      <c r="C52" s="12" t="s">
        <v>183</v>
      </c>
      <c r="D52" s="13" t="s">
        <v>51</v>
      </c>
      <c r="E52" s="16">
        <v>66.8</v>
      </c>
      <c r="F52" s="17"/>
      <c r="G52" s="18">
        <f t="shared" si="1"/>
        <v>0</v>
      </c>
      <c r="H52" s="15"/>
    </row>
    <row r="53" ht="60" spans="1:8">
      <c r="A53" s="16">
        <v>46</v>
      </c>
      <c r="B53" s="12" t="s">
        <v>172</v>
      </c>
      <c r="C53" s="12" t="s">
        <v>173</v>
      </c>
      <c r="D53" s="13" t="s">
        <v>157</v>
      </c>
      <c r="E53" s="16">
        <v>8</v>
      </c>
      <c r="F53" s="17"/>
      <c r="G53" s="18">
        <f t="shared" si="1"/>
        <v>0</v>
      </c>
      <c r="H53" s="15"/>
    </row>
    <row r="54" ht="36" spans="1:8">
      <c r="A54" s="16">
        <v>47</v>
      </c>
      <c r="B54" s="12" t="s">
        <v>174</v>
      </c>
      <c r="C54" s="12" t="s">
        <v>175</v>
      </c>
      <c r="D54" s="13" t="s">
        <v>40</v>
      </c>
      <c r="E54" s="16">
        <v>2</v>
      </c>
      <c r="F54" s="17"/>
      <c r="G54" s="18">
        <f t="shared" si="1"/>
        <v>0</v>
      </c>
      <c r="H54" s="15"/>
    </row>
    <row r="55" ht="20" customHeight="1" spans="1:8">
      <c r="A55" s="16">
        <v>48</v>
      </c>
      <c r="B55" s="12" t="s">
        <v>48</v>
      </c>
      <c r="C55" s="12"/>
      <c r="D55" s="13" t="s">
        <v>34</v>
      </c>
      <c r="E55" s="13" t="s">
        <v>34</v>
      </c>
      <c r="F55" s="17"/>
      <c r="G55" s="18">
        <f>SUM(G47:G54)</f>
        <v>0</v>
      </c>
      <c r="H55" s="15"/>
    </row>
    <row r="56" ht="20" customHeight="1" spans="1:8">
      <c r="A56" s="7" t="s">
        <v>112</v>
      </c>
      <c r="B56" s="11" t="s">
        <v>21</v>
      </c>
      <c r="C56" s="12"/>
      <c r="D56" s="13" t="s">
        <v>34</v>
      </c>
      <c r="E56" s="13" t="s">
        <v>34</v>
      </c>
      <c r="F56" s="17"/>
      <c r="G56" s="18"/>
      <c r="H56" s="15"/>
    </row>
    <row r="57" ht="324" spans="1:8">
      <c r="A57" s="16">
        <v>49</v>
      </c>
      <c r="B57" s="12" t="s">
        <v>232</v>
      </c>
      <c r="C57" s="12" t="s">
        <v>233</v>
      </c>
      <c r="D57" s="13" t="s">
        <v>51</v>
      </c>
      <c r="E57" s="16">
        <v>5</v>
      </c>
      <c r="F57" s="17"/>
      <c r="G57" s="18">
        <f t="shared" si="1"/>
        <v>0</v>
      </c>
      <c r="H57" s="15"/>
    </row>
    <row r="58" ht="324" spans="1:8">
      <c r="A58" s="16">
        <v>50</v>
      </c>
      <c r="B58" s="12" t="s">
        <v>234</v>
      </c>
      <c r="C58" s="12" t="s">
        <v>235</v>
      </c>
      <c r="D58" s="13" t="s">
        <v>51</v>
      </c>
      <c r="E58" s="16">
        <v>35</v>
      </c>
      <c r="F58" s="17"/>
      <c r="G58" s="18">
        <f t="shared" si="1"/>
        <v>0</v>
      </c>
      <c r="H58" s="15"/>
    </row>
    <row r="59" ht="324" spans="1:8">
      <c r="A59" s="16">
        <v>51</v>
      </c>
      <c r="B59" s="12" t="s">
        <v>236</v>
      </c>
      <c r="C59" s="12" t="s">
        <v>237</v>
      </c>
      <c r="D59" s="13" t="s">
        <v>51</v>
      </c>
      <c r="E59" s="16">
        <v>10</v>
      </c>
      <c r="F59" s="17"/>
      <c r="G59" s="18">
        <f t="shared" si="1"/>
        <v>0</v>
      </c>
      <c r="H59" s="15"/>
    </row>
    <row r="60" ht="324" spans="1:8">
      <c r="A60" s="16">
        <v>52</v>
      </c>
      <c r="B60" s="12" t="s">
        <v>238</v>
      </c>
      <c r="C60" s="12" t="s">
        <v>239</v>
      </c>
      <c r="D60" s="13" t="s">
        <v>51</v>
      </c>
      <c r="E60" s="16">
        <v>47</v>
      </c>
      <c r="F60" s="17"/>
      <c r="G60" s="18">
        <f t="shared" si="1"/>
        <v>0</v>
      </c>
      <c r="H60" s="15"/>
    </row>
    <row r="61" ht="324" spans="1:8">
      <c r="A61" s="16">
        <v>53</v>
      </c>
      <c r="B61" s="12" t="s">
        <v>240</v>
      </c>
      <c r="C61" s="12" t="s">
        <v>241</v>
      </c>
      <c r="D61" s="13" t="s">
        <v>51</v>
      </c>
      <c r="E61" s="16">
        <v>40</v>
      </c>
      <c r="F61" s="17"/>
      <c r="G61" s="18">
        <f t="shared" si="1"/>
        <v>0</v>
      </c>
      <c r="H61" s="15"/>
    </row>
    <row r="62" ht="48" spans="1:8">
      <c r="A62" s="16">
        <v>54</v>
      </c>
      <c r="B62" s="12" t="s">
        <v>242</v>
      </c>
      <c r="C62" s="12" t="s">
        <v>243</v>
      </c>
      <c r="D62" s="13" t="s">
        <v>51</v>
      </c>
      <c r="E62" s="16">
        <v>264</v>
      </c>
      <c r="F62" s="17"/>
      <c r="G62" s="18">
        <f t="shared" si="1"/>
        <v>0</v>
      </c>
      <c r="H62" s="15"/>
    </row>
    <row r="63" ht="48" spans="1:8">
      <c r="A63" s="16">
        <v>55</v>
      </c>
      <c r="B63" s="12" t="s">
        <v>244</v>
      </c>
      <c r="C63" s="12" t="s">
        <v>245</v>
      </c>
      <c r="D63" s="13" t="s">
        <v>51</v>
      </c>
      <c r="E63" s="16">
        <v>16.2</v>
      </c>
      <c r="F63" s="17"/>
      <c r="G63" s="18">
        <f t="shared" si="1"/>
        <v>0</v>
      </c>
      <c r="H63" s="15"/>
    </row>
    <row r="64" ht="60" spans="1:8">
      <c r="A64" s="16">
        <v>56</v>
      </c>
      <c r="B64" s="12" t="s">
        <v>172</v>
      </c>
      <c r="C64" s="12" t="s">
        <v>173</v>
      </c>
      <c r="D64" s="13" t="s">
        <v>157</v>
      </c>
      <c r="E64" s="16">
        <v>36</v>
      </c>
      <c r="F64" s="17"/>
      <c r="G64" s="18">
        <f t="shared" si="1"/>
        <v>0</v>
      </c>
      <c r="H64" s="15"/>
    </row>
    <row r="65" ht="36" spans="1:8">
      <c r="A65" s="16">
        <v>57</v>
      </c>
      <c r="B65" s="12" t="s">
        <v>192</v>
      </c>
      <c r="C65" s="12" t="s">
        <v>175</v>
      </c>
      <c r="D65" s="13" t="s">
        <v>40</v>
      </c>
      <c r="E65" s="16">
        <v>2</v>
      </c>
      <c r="F65" s="17"/>
      <c r="G65" s="18">
        <f t="shared" si="1"/>
        <v>0</v>
      </c>
      <c r="H65" s="15"/>
    </row>
    <row r="66" ht="20" customHeight="1" spans="1:8">
      <c r="A66" s="16">
        <v>58</v>
      </c>
      <c r="B66" s="12" t="s">
        <v>48</v>
      </c>
      <c r="C66" s="12"/>
      <c r="D66" s="13" t="s">
        <v>34</v>
      </c>
      <c r="E66" s="13" t="s">
        <v>34</v>
      </c>
      <c r="F66" s="17"/>
      <c r="G66" s="18">
        <f>SUM(G57:G65)</f>
        <v>0</v>
      </c>
      <c r="H66" s="15"/>
    </row>
    <row r="67" ht="20" customHeight="1" spans="1:8">
      <c r="A67" s="7" t="s">
        <v>246</v>
      </c>
      <c r="B67" s="11" t="s">
        <v>22</v>
      </c>
      <c r="C67" s="12"/>
      <c r="D67" s="13" t="s">
        <v>34</v>
      </c>
      <c r="E67" s="13" t="s">
        <v>34</v>
      </c>
      <c r="F67" s="17"/>
      <c r="G67" s="18"/>
      <c r="H67" s="15"/>
    </row>
    <row r="68" ht="60" spans="1:8">
      <c r="A68" s="16">
        <v>59</v>
      </c>
      <c r="B68" s="12" t="s">
        <v>247</v>
      </c>
      <c r="C68" s="12" t="s">
        <v>248</v>
      </c>
      <c r="D68" s="13" t="s">
        <v>51</v>
      </c>
      <c r="E68" s="16">
        <v>1</v>
      </c>
      <c r="F68" s="17"/>
      <c r="G68" s="18">
        <f t="shared" si="1"/>
        <v>0</v>
      </c>
      <c r="H68" s="15"/>
    </row>
    <row r="69" ht="60" spans="1:8">
      <c r="A69" s="16">
        <v>60</v>
      </c>
      <c r="B69" s="12" t="s">
        <v>249</v>
      </c>
      <c r="C69" s="12" t="s">
        <v>250</v>
      </c>
      <c r="D69" s="13" t="s">
        <v>251</v>
      </c>
      <c r="E69" s="16">
        <v>6</v>
      </c>
      <c r="F69" s="17"/>
      <c r="G69" s="18">
        <f t="shared" si="1"/>
        <v>0</v>
      </c>
      <c r="H69" s="15"/>
    </row>
    <row r="70" ht="180" spans="1:8">
      <c r="A70" s="16">
        <v>61</v>
      </c>
      <c r="B70" s="12" t="s">
        <v>252</v>
      </c>
      <c r="C70" s="12" t="s">
        <v>253</v>
      </c>
      <c r="D70" s="13" t="s">
        <v>119</v>
      </c>
      <c r="E70" s="16">
        <v>4</v>
      </c>
      <c r="F70" s="17"/>
      <c r="G70" s="18">
        <f t="shared" si="1"/>
        <v>0</v>
      </c>
      <c r="H70" s="15"/>
    </row>
    <row r="71" ht="20" customHeight="1" spans="1:8">
      <c r="A71" s="16">
        <v>62</v>
      </c>
      <c r="B71" s="12" t="s">
        <v>48</v>
      </c>
      <c r="C71" s="12"/>
      <c r="D71" s="19" t="s">
        <v>34</v>
      </c>
      <c r="E71" s="13" t="s">
        <v>34</v>
      </c>
      <c r="F71" s="20"/>
      <c r="G71" s="18">
        <f>SUM(G68:G70)</f>
        <v>0</v>
      </c>
      <c r="H71" s="15"/>
    </row>
    <row r="72" ht="24" spans="1:8">
      <c r="A72" s="19"/>
      <c r="B72" s="11" t="s">
        <v>254</v>
      </c>
      <c r="C72" s="11"/>
      <c r="D72" s="21"/>
      <c r="E72" s="7"/>
      <c r="F72" s="22"/>
      <c r="G72" s="23">
        <f>G16+G28+G40+G45+G55+G66+G71</f>
        <v>0</v>
      </c>
      <c r="H72" s="15"/>
    </row>
  </sheetData>
  <sheetProtection algorithmName="SHA-512" hashValue="q8PaH+0+TYZGHIBVALW8MrxvbrSejqZbNRKGhd1A/pdao9q4A6Tzyj4y/WzKhwom6Y7tN7ZbvurGno5E+/eGhQ==" saltValue="BvNtfCB2L2bPaooicsrcOg==" spinCount="100000" sheet="1" objects="1"/>
  <mergeCells count="1">
    <mergeCell ref="A1:H1"/>
  </mergeCells>
  <pageMargins left="0.78740157480315" right="0.78740157480315" top="0.78740157480315" bottom="0.75" header="0" footer="0"/>
  <pageSetup paperSize="9" orientation="landscape"/>
  <headerFooter/>
  <rowBreaks count="1" manualBreakCount="1">
    <brk id="7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汇总表</vt:lpstr>
      <vt:lpstr>安装工程</vt:lpstr>
      <vt:lpstr>市政工程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2025-09-19T02:25:00Z</dcterms:created>
  <dcterms:modified xsi:type="dcterms:W3CDTF">2025-10-16T02:35:23Z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1EDC81E5E2484438BA99AA8FBBD9E19B_13</vt:lpwstr>
  </property>
  <property fmtid="{D5CDD505-2E9C-101B-9397-08002B2CF9AE}" pid="3" name="KSOProductBuildVer">
    <vt:lpwstr>2052-12.1.0.21915</vt:lpwstr>
  </property>
</Properties>
</file>